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bdul\OneDrive\Desktop\"/>
    </mc:Choice>
  </mc:AlternateContent>
  <xr:revisionPtr revIDLastSave="0" documentId="13_ncr:1_{19CA01C4-6E19-4CB4-A541-B849EA1EF649}" xr6:coauthVersionLast="47" xr6:coauthVersionMax="47" xr10:uidLastSave="{00000000-0000-0000-0000-000000000000}"/>
  <bookViews>
    <workbookView xWindow="1815" yWindow="1815" windowWidth="21600" windowHeight="11295" tabRatio="770" firstSheet="6" activeTab="9" xr2:uid="{00000000-000D-0000-FFFF-FFFF00000000}"/>
  </bookViews>
  <sheets>
    <sheet name="1. البيانات" sheetId="10" r:id="rId1"/>
    <sheet name="2. ية المؤسسية" sheetId="30" r:id="rId2"/>
    <sheet name="3. مراكز البيانات" sheetId="25" r:id="rId3"/>
    <sheet name="4. الدوائر الرقمية" sheetId="22" r:id="rId4"/>
    <sheet name="5. الخدمات السحابية" sheetId="23" r:id="rId5"/>
    <sheet name="6. البرمجيات" sheetId="17" r:id="rId6"/>
    <sheet name="8. البرامج والمشاريع الجديدة" sheetId="26" r:id="rId7"/>
    <sheet name="7. البرامج والمشاريع القائمة" sheetId="16" r:id="rId8"/>
    <sheet name="9. سطح المكتب الأفتراضى" sheetId="27" r:id="rId9"/>
    <sheet name="10. موظفى الدولة " sheetId="29" r:id="rId10"/>
    <sheet name="11. موظفى عقد التشغيل" sheetId="28" r:id="rId11"/>
    <sheet name="12. الملاحظات والتعليقات " sheetId="21" r:id="rId12"/>
    <sheet name="parameters" sheetId="24" state="hidden" r:id="rId13"/>
  </sheets>
  <externalReferences>
    <externalReference r:id="rId14"/>
  </externalReferences>
  <definedNames>
    <definedName name="ApplicationGroup">'[1]#Lists#'!$DW$8:$DW$13</definedName>
    <definedName name="Complete">'[1]#Lists#'!$BF$8:$BF$12</definedName>
    <definedName name="_xlnm.Print_Area" localSheetId="2">'3. مراكز البيانات'!$A$1:$F$9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29" l="1"/>
  <c r="P2" i="29"/>
  <c r="Q4" i="26"/>
  <c r="R4" i="26" s="1"/>
  <c r="R3" i="16"/>
  <c r="S3" i="16" s="1"/>
  <c r="T3" i="16" s="1"/>
  <c r="P5" i="16"/>
  <c r="U5" i="16" s="1"/>
  <c r="P16" i="16"/>
  <c r="P15" i="16"/>
  <c r="P14" i="16"/>
  <c r="P13" i="16"/>
  <c r="P12" i="16"/>
  <c r="P11" i="16"/>
  <c r="U11" i="16" s="1"/>
  <c r="V11" i="16" s="1"/>
  <c r="P10" i="16"/>
  <c r="P9" i="16"/>
  <c r="U9" i="16" s="1"/>
  <c r="V9" i="16" s="1"/>
  <c r="P8" i="16"/>
  <c r="U8" i="16" s="1"/>
  <c r="V8" i="16" s="1"/>
  <c r="P7" i="16"/>
  <c r="P6" i="16"/>
  <c r="P34" i="16"/>
  <c r="U34" i="16" s="1"/>
  <c r="V34" i="16" s="1"/>
  <c r="P33" i="16"/>
  <c r="U33" i="16" s="1"/>
  <c r="V33" i="16" s="1"/>
  <c r="P32" i="16"/>
  <c r="P31" i="16"/>
  <c r="P30" i="16"/>
  <c r="P29" i="16"/>
  <c r="P28" i="16"/>
  <c r="P27" i="16"/>
  <c r="P26" i="16"/>
  <c r="P25" i="16"/>
  <c r="P24" i="16"/>
  <c r="P23" i="16"/>
  <c r="P22" i="16"/>
  <c r="P21" i="16"/>
  <c r="P20" i="16"/>
  <c r="U20" i="16" s="1"/>
  <c r="V20" i="16" s="1"/>
  <c r="P19" i="16"/>
  <c r="P18" i="16"/>
  <c r="U18" i="16" s="1"/>
  <c r="V18" i="16" s="1"/>
  <c r="P17" i="16"/>
  <c r="L3" i="17"/>
  <c r="L4" i="17"/>
  <c r="O2" i="16"/>
  <c r="N2" i="16"/>
  <c r="M2" i="16"/>
  <c r="L2" i="16"/>
  <c r="K2" i="16"/>
  <c r="T2" i="16"/>
  <c r="S2" i="16"/>
  <c r="R2" i="16"/>
  <c r="Q2" i="16"/>
  <c r="U32" i="16"/>
  <c r="V32" i="16"/>
  <c r="U31" i="16"/>
  <c r="V31" i="16"/>
  <c r="U30" i="16"/>
  <c r="V30" i="16" s="1"/>
  <c r="U28" i="16"/>
  <c r="V28" i="16"/>
  <c r="U27" i="16"/>
  <c r="V27" i="16" s="1"/>
  <c r="U26" i="16"/>
  <c r="V26" i="16" s="1"/>
  <c r="U25" i="16"/>
  <c r="V25" i="16" s="1"/>
  <c r="U24" i="16"/>
  <c r="V24" i="16" s="1"/>
  <c r="U23" i="16"/>
  <c r="V23" i="16"/>
  <c r="U22" i="16"/>
  <c r="V22" i="16"/>
  <c r="U21" i="16"/>
  <c r="V21" i="16"/>
  <c r="U19" i="16"/>
  <c r="V19" i="16" s="1"/>
  <c r="U17" i="16"/>
  <c r="V17" i="16" s="1"/>
  <c r="U16" i="16"/>
  <c r="V16" i="16" s="1"/>
  <c r="U15" i="16"/>
  <c r="V15" i="16" s="1"/>
  <c r="U14" i="16"/>
  <c r="V14" i="16" s="1"/>
  <c r="U13" i="16"/>
  <c r="V13" i="16"/>
  <c r="U12" i="16"/>
  <c r="V12" i="16"/>
  <c r="U10" i="16"/>
  <c r="V10" i="16"/>
  <c r="U7" i="16"/>
  <c r="V7" i="16" s="1"/>
  <c r="U6" i="16"/>
  <c r="V6" i="16" s="1"/>
  <c r="Q33" i="26"/>
  <c r="R33" i="26" s="1"/>
  <c r="Q32" i="26"/>
  <c r="R32" i="26" s="1"/>
  <c r="Q31" i="26"/>
  <c r="R31" i="26"/>
  <c r="Q30" i="26"/>
  <c r="R30" i="26"/>
  <c r="Q29" i="26"/>
  <c r="R29" i="26" s="1"/>
  <c r="Q28" i="26"/>
  <c r="R28" i="26"/>
  <c r="Q27" i="26"/>
  <c r="R27" i="26" s="1"/>
  <c r="Q26" i="26"/>
  <c r="R26" i="26"/>
  <c r="Q25" i="26"/>
  <c r="R25" i="26" s="1"/>
  <c r="Q24" i="26"/>
  <c r="R24" i="26" s="1"/>
  <c r="Q23" i="26"/>
  <c r="R23" i="26" s="1"/>
  <c r="Q22" i="26"/>
  <c r="R22" i="26" s="1"/>
  <c r="Q21" i="26"/>
  <c r="R21" i="26"/>
  <c r="Q20" i="26"/>
  <c r="R20" i="26"/>
  <c r="Q19" i="26"/>
  <c r="R19" i="26" s="1"/>
  <c r="Q18" i="26"/>
  <c r="R18" i="26"/>
  <c r="Q17" i="26"/>
  <c r="R17" i="26" s="1"/>
  <c r="Q16" i="26"/>
  <c r="R16" i="26"/>
  <c r="Q15" i="26"/>
  <c r="R15" i="26" s="1"/>
  <c r="Q14" i="26"/>
  <c r="R14" i="26" s="1"/>
  <c r="Q13" i="26"/>
  <c r="R13" i="26" s="1"/>
  <c r="Q12" i="26"/>
  <c r="R12" i="26" s="1"/>
  <c r="Q11" i="26"/>
  <c r="R11" i="26"/>
  <c r="Q10" i="26"/>
  <c r="R10" i="26"/>
  <c r="Q9" i="26"/>
  <c r="R9" i="26" s="1"/>
  <c r="Q8" i="26"/>
  <c r="R8" i="26"/>
  <c r="Q7" i="26"/>
  <c r="R7" i="26" s="1"/>
  <c r="Q6" i="26"/>
  <c r="R6" i="26"/>
  <c r="Q5" i="26"/>
  <c r="R5" i="26" s="1"/>
  <c r="U29" i="16"/>
  <c r="V29" i="16" s="1"/>
  <c r="P2" i="16"/>
  <c r="N2" i="26"/>
  <c r="O2" i="26" s="1"/>
  <c r="P2" i="26" s="1"/>
  <c r="D161" i="24"/>
  <c r="D160" i="24"/>
  <c r="D159" i="24"/>
  <c r="D158" i="24"/>
  <c r="D157" i="24"/>
  <c r="D156" i="24"/>
  <c r="D155" i="24"/>
  <c r="D154" i="24"/>
  <c r="D153" i="24"/>
  <c r="D152" i="24"/>
  <c r="D151" i="24"/>
  <c r="D150" i="24"/>
  <c r="D149" i="24"/>
  <c r="D148" i="24"/>
  <c r="D147" i="24"/>
  <c r="D146" i="24"/>
  <c r="D145" i="24"/>
  <c r="D144" i="24"/>
  <c r="D143" i="24"/>
  <c r="D142" i="24"/>
  <c r="D141" i="24"/>
  <c r="D140" i="24"/>
  <c r="D139" i="24"/>
  <c r="D138" i="24"/>
  <c r="D137" i="24"/>
  <c r="D136" i="24"/>
  <c r="D135" i="24"/>
  <c r="D134" i="24"/>
  <c r="D133" i="24"/>
  <c r="D132" i="24"/>
  <c r="D131" i="24"/>
  <c r="D130" i="24"/>
  <c r="D129" i="24"/>
  <c r="D128" i="24"/>
  <c r="D127" i="24"/>
  <c r="D126" i="24"/>
  <c r="D125" i="24"/>
  <c r="D124" i="24"/>
  <c r="D123" i="24"/>
  <c r="D122" i="24"/>
  <c r="D121" i="24"/>
  <c r="D120" i="24"/>
  <c r="D119" i="24"/>
  <c r="D118" i="24"/>
  <c r="D117" i="24"/>
  <c r="D116" i="24"/>
  <c r="D115" i="24"/>
  <c r="D114" i="24"/>
  <c r="D113" i="24"/>
  <c r="D112" i="24"/>
  <c r="D111" i="24"/>
  <c r="D110" i="24"/>
  <c r="D109" i="24"/>
  <c r="D108" i="24"/>
  <c r="D107" i="24"/>
  <c r="D106" i="24"/>
  <c r="D105" i="24"/>
  <c r="D104" i="24"/>
  <c r="D103" i="24"/>
  <c r="D102" i="24"/>
  <c r="D101" i="24"/>
  <c r="D100" i="24"/>
  <c r="D99" i="24"/>
  <c r="D98" i="24"/>
  <c r="D97" i="24"/>
  <c r="D96" i="24"/>
  <c r="D95"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D3" i="24"/>
  <c r="D2" i="24"/>
  <c r="G2" i="21"/>
  <c r="U2" i="16" l="1"/>
  <c r="V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tc={665D239C-5E36-4C7D-84FB-005BB8639772}</author>
  </authors>
  <commentList>
    <comment ref="E2" authorId="0" shapeId="0" xr:uid="{00000000-0006-0000-0700-000001000000}">
      <text>
        <t>[تعليق مترابط]
الإصدار المثبت لديك من Excel يسمح لك بقراءة هذا التعليق المترابط؛ ومع ذلك، ستتم إزالة أي تعديلات أُجريت عليه إذا تم فتح الملف في إصدار أحدث من Excel. تعرّف على المزيد على:https://go.microsoft.com/fwlink/?linkid=870924
التعليق:
    Waiting for C2A Center Confirmation</t>
      </text>
    </comment>
  </commentList>
</comments>
</file>

<file path=xl/sharedStrings.xml><?xml version="1.0" encoding="utf-8"?>
<sst xmlns="http://schemas.openxmlformats.org/spreadsheetml/2006/main" count="1553" uniqueCount="930">
  <si>
    <t>القطاع</t>
  </si>
  <si>
    <t>رقم الجهة:</t>
  </si>
  <si>
    <t>التاريخ:</t>
  </si>
  <si>
    <t>رقم جوال الممثل:</t>
  </si>
  <si>
    <t>البريد الإلكتروني للممثل:</t>
  </si>
  <si>
    <t>البيانات العامة</t>
  </si>
  <si>
    <t>البيانات المالية</t>
  </si>
  <si>
    <t>البرامج والمشاريع الجديدة</t>
  </si>
  <si>
    <t>(DD/MM/YYY)</t>
  </si>
  <si>
    <t>الموظفين والمتعاقدين</t>
  </si>
  <si>
    <t>عدد الموظفين</t>
  </si>
  <si>
    <t>العدد</t>
  </si>
  <si>
    <t>رقم</t>
  </si>
  <si>
    <t>أخرى (يرجى التوضيح)</t>
  </si>
  <si>
    <t>المواقع</t>
  </si>
  <si>
    <t>3.2</t>
  </si>
  <si>
    <t>( بالريال السعودي)</t>
  </si>
  <si>
    <t>القيمة</t>
  </si>
  <si>
    <t>تكايف الجهة</t>
  </si>
  <si>
    <t>ريال سعودي</t>
  </si>
  <si>
    <t>تكاليف قسم تقنية المعلومات</t>
  </si>
  <si>
    <t>% نسبة المنصرف الفعلي/ميزانية لقسم تقنية المعلومات مقارنة مع الجهة</t>
  </si>
  <si>
    <t>تكاليف الموظفين والمتعاقدين (البند 21) في أقسام تقنية المعلومات
(رواتب وبدلات ومصروفات... إلخ)</t>
  </si>
  <si>
    <t>العقود والالتزامات القائمة</t>
  </si>
  <si>
    <t>نعم</t>
  </si>
  <si>
    <t>الدوائر الرقمية</t>
  </si>
  <si>
    <t>الخدمات السحابية</t>
  </si>
  <si>
    <t xml:space="preserve"> </t>
  </si>
  <si>
    <t>%</t>
  </si>
  <si>
    <t>مركز البيانات</t>
  </si>
  <si>
    <t>العدد | التاريخ | القيمة | النسبة</t>
  </si>
  <si>
    <t>TB</t>
  </si>
  <si>
    <t>إجمالي عدد الخوادم</t>
  </si>
  <si>
    <t>التكاليف التشغيلية</t>
  </si>
  <si>
    <t>ريال سعودي / العام</t>
  </si>
  <si>
    <t>الاحتياج المستقبلي بالزيادة أو النقص
الحفاظ على السعة / التخفيض / الزيادة / الإقفال</t>
  </si>
  <si>
    <t xml:space="preserve">اختيار </t>
  </si>
  <si>
    <t>الحفاظ على السعة</t>
  </si>
  <si>
    <t>تخفيض السعة</t>
  </si>
  <si>
    <t>اشتراكات الدوائر الرقمية المستخدمة او المستقبلية</t>
  </si>
  <si>
    <t>مدخلات عامة عن الدائرة</t>
  </si>
  <si>
    <t>مدخلات تقنية عن الدائرة</t>
  </si>
  <si>
    <t>الخدمات</t>
  </si>
  <si>
    <t>رقم الدائرة *</t>
  </si>
  <si>
    <t>تاريخ التأسيس</t>
  </si>
  <si>
    <t xml:space="preserve">هل العقد محدد بمدة؟ (نعم\لا) </t>
  </si>
  <si>
    <t>المدة -  في حالة العقد محدد بمدة</t>
  </si>
  <si>
    <t>الشركة المزودة *</t>
  </si>
  <si>
    <t>التكلفة الشهرية (ريال سعودي)</t>
  </si>
  <si>
    <t>نوع الدائرة</t>
  </si>
  <si>
    <t>نوع الدائرة - في حال اختيار خيار (أخرى)</t>
  </si>
  <si>
    <t>سرعة الدائرة (MB)</t>
  </si>
  <si>
    <t>موقع الدائرة</t>
  </si>
  <si>
    <t>الاستهلاك الحالي للدائرة (%)</t>
  </si>
  <si>
    <t>الاحتياج المستقبلي</t>
  </si>
  <si>
    <t>نسبة التخفيض (%) - في حال كان الاحتياج المستقبلي (تخفيض السعة)</t>
  </si>
  <si>
    <t>نوع الخدمة المدارة</t>
  </si>
  <si>
    <t>الشركة المزودة للخدمة المدارة</t>
  </si>
  <si>
    <t>رقم العقد</t>
  </si>
  <si>
    <t>المدة
شهر</t>
  </si>
  <si>
    <t>قيمة العقد (ريال سعودي)</t>
  </si>
  <si>
    <t>STC</t>
  </si>
  <si>
    <t>خدمة ربط IP_VPIN</t>
  </si>
  <si>
    <t>تابع لجهة حكومية</t>
  </si>
  <si>
    <t>امن وحماية الدوائر (DDos)</t>
  </si>
  <si>
    <t xml:space="preserve">موبايلي </t>
  </si>
  <si>
    <t>خدمة SIP</t>
  </si>
  <si>
    <t>الامن السيبراني (SOC)</t>
  </si>
  <si>
    <t>لا</t>
  </si>
  <si>
    <t>أخرى</t>
  </si>
  <si>
    <t>خدمة انترنت DIA</t>
  </si>
  <si>
    <t>غلق الدائرة</t>
  </si>
  <si>
    <t>مراقبة شبكة الاتصال والربط</t>
  </si>
  <si>
    <t>تفاصيل الخدمات السحابية</t>
  </si>
  <si>
    <t>نوع الخدمة السحابية</t>
  </si>
  <si>
    <t>عدد الخدمات</t>
  </si>
  <si>
    <t>تارخ تأسيس 
الخدمة</t>
  </si>
  <si>
    <t>المدة
(شهر)</t>
  </si>
  <si>
    <t>نوع الاشتراك</t>
  </si>
  <si>
    <t>حجم الاستخدام الحالي للخدمة
(على حسب نوع الخدمة نسبة% الاستخدام أو عدد الاشتراكات، ألخ..)</t>
  </si>
  <si>
    <t>نسبة التغير (%) - في الاحتياج المستقبلي</t>
  </si>
  <si>
    <t>IAAS</t>
  </si>
  <si>
    <t>البنية التحتية التي توفر الحوسبة والتخزين وسعة الشبكة</t>
  </si>
  <si>
    <t>Amazon</t>
  </si>
  <si>
    <t>سعة</t>
  </si>
  <si>
    <t>PAAS</t>
  </si>
  <si>
    <t>المنصات التي تسمح بإنشاء إمكانات جديدة في التطبيقات</t>
  </si>
  <si>
    <t>Oracle</t>
  </si>
  <si>
    <t>اشتراك</t>
  </si>
  <si>
    <t>450 مشترك</t>
  </si>
  <si>
    <t>SAAS</t>
  </si>
  <si>
    <t>نظم الموارد المؤسسية / الإيميل / CRM</t>
  </si>
  <si>
    <t>SAP</t>
  </si>
  <si>
    <t>الوصف الوظيفي للتطبيق</t>
  </si>
  <si>
    <t>نوع التطبيق</t>
  </si>
  <si>
    <t>تصنيف التطبيق</t>
  </si>
  <si>
    <t>تصنيف التطبيق (أخرى)</t>
  </si>
  <si>
    <t>التعليقات والملاحظات</t>
  </si>
  <si>
    <t>نوع التطبيق (حسب الطلب/جاهز/جاهز  معدل)</t>
  </si>
  <si>
    <t>نوع التطبيق حسب نوع التشفير 
(مفتوح / مغلق)</t>
  </si>
  <si>
    <t>تاريخ إنتهاء الاشتراك للتطبيق</t>
  </si>
  <si>
    <t xml:space="preserve">مورد التطبيق </t>
  </si>
  <si>
    <t>رقم الإصدار/النسخة</t>
  </si>
  <si>
    <t>المصروفات التشغيلية</t>
  </si>
  <si>
    <t>إذا كان إختيار تصنيف التطبيق other  يرجى تحديده واضافة التفاصيل اللازمة للتطبيق</t>
  </si>
  <si>
    <t>أدخل التعليقات والملاحظات الاخرى المتعلقة بالتطبيق</t>
  </si>
  <si>
    <t>حدد نوع التطبيق من القائمة التالية</t>
  </si>
  <si>
    <t>حدد نوع الشفرة المصدرية 
(Open-Source / Closed-Source)</t>
  </si>
  <si>
    <t>أدخل رسوم الرخص والمصروفات الدورية الأخرى</t>
  </si>
  <si>
    <t>نظام SAP ويشمل على FI, CO, HC, PM, MM, AND PS</t>
  </si>
  <si>
    <t>داعم</t>
  </si>
  <si>
    <t>(ERP) نظام تخطيط وإدارة الموارد المؤسسية</t>
  </si>
  <si>
    <t>جاهز ومطور</t>
  </si>
  <si>
    <t>مغلقة المصدر | CSS</t>
  </si>
  <si>
    <t>SAP ECC 999555</t>
  </si>
  <si>
    <t xml:space="preserve">Microsoft </t>
  </si>
  <si>
    <t>انظمة التطبيقات المكتبية Excel / Word / Powerpoint / Outlook</t>
  </si>
  <si>
    <t xml:space="preserve">مجموعة برامج المكتب </t>
  </si>
  <si>
    <t>جاهز</t>
  </si>
  <si>
    <t>MS</t>
  </si>
  <si>
    <t>2021</t>
  </si>
  <si>
    <t>قوائم البرامج والمشاريع - القائِمة</t>
  </si>
  <si>
    <t>رقم البرنامج / المشروع</t>
  </si>
  <si>
    <t>اسم البرنامج / المشروع</t>
  </si>
  <si>
    <t>وصف البرنامج / المشروع</t>
  </si>
  <si>
    <t>التصنيف الاقتصادي
GFS</t>
  </si>
  <si>
    <t>الأولوية</t>
  </si>
  <si>
    <t>نوع البرنامج / المشروع</t>
  </si>
  <si>
    <t>تصنيف البرنامج / المشروع</t>
  </si>
  <si>
    <t>تصنيف البرنامج / المشروع (اخرى)</t>
  </si>
  <si>
    <t>تاريخ بداية البرنامج / المشروع</t>
  </si>
  <si>
    <t>مدة المشروع</t>
  </si>
  <si>
    <t>إجمالي التكاليف</t>
  </si>
  <si>
    <t>الزيادة المطلوبة على التكاليف</t>
  </si>
  <si>
    <t>الاعتماد حتى العام السابق</t>
  </si>
  <si>
    <t>الاعتماد الحالي</t>
  </si>
  <si>
    <t>التكاليف المؤجلة</t>
  </si>
  <si>
    <t>الباقي من التكاليف بعد طلب الاعتمادات</t>
  </si>
  <si>
    <t>التحقق من الإدخال</t>
  </si>
  <si>
    <t>التعليقات والملاحظات على حالة المشروع</t>
  </si>
  <si>
    <t>أدخل رقم البرنامج / المشروع القائِم</t>
  </si>
  <si>
    <r>
      <t xml:space="preserve">أدخل اسم المشروع القائِم </t>
    </r>
    <r>
      <rPr>
        <sz val="10"/>
        <color rgb="FFFFC000"/>
        <rFont val="Calibri"/>
        <family val="2"/>
        <scheme val="minor"/>
      </rPr>
      <t>(مثال: مشروع الصيانة والتشغيل)</t>
    </r>
  </si>
  <si>
    <t>أدخل وصف للمشروع</t>
  </si>
  <si>
    <t>اختر الرمز المناسب من التصنيف الاقتصادي</t>
  </si>
  <si>
    <r>
      <t xml:space="preserve">حدد أولوية المشروع من القائمة التالية </t>
    </r>
    <r>
      <rPr>
        <sz val="10"/>
        <color rgb="FFFFC000"/>
        <rFont val="Calibri"/>
        <family val="2"/>
        <scheme val="minor"/>
      </rPr>
      <t>(مثال، متوسط الأهمية)</t>
    </r>
  </si>
  <si>
    <r>
      <t>حدد نوع المشروع من القائمة التالية</t>
    </r>
    <r>
      <rPr>
        <sz val="10"/>
        <color rgb="FF69B44E"/>
        <rFont val="Calibri"/>
        <family val="2"/>
        <scheme val="minor"/>
      </rPr>
      <t xml:space="preserve"> </t>
    </r>
    <r>
      <rPr>
        <sz val="10"/>
        <color rgb="FFFFC000"/>
        <rFont val="Calibri"/>
        <family val="2"/>
        <scheme val="minor"/>
      </rPr>
      <t>(مثال، التحول والتطويرTransformation and Improvement أو صيانة وتشغيل)</t>
    </r>
  </si>
  <si>
    <r>
      <t>حدد نوع المشروع من القائمة التالية</t>
    </r>
    <r>
      <rPr>
        <sz val="10"/>
        <color rgb="FFFFC000"/>
        <rFont val="Calibri"/>
        <family val="2"/>
        <scheme val="minor"/>
      </rPr>
      <t xml:space="preserve"> (مثال، الخدمات الإلكترونية والأتمتة)</t>
    </r>
  </si>
  <si>
    <t>إذا تم إختيار تصنيف المشروع (أخرى)، يرجى ادخال تصنيف المشروع في هذه الحقول</t>
  </si>
  <si>
    <r>
      <t xml:space="preserve">أدخل تاريخ بداية المشروع </t>
    </r>
    <r>
      <rPr>
        <sz val="10"/>
        <color rgb="FFFFC000"/>
        <rFont val="Calibri"/>
        <family val="2"/>
        <scheme val="minor"/>
      </rPr>
      <t>(اليوم، الشهر، السنة)</t>
    </r>
  </si>
  <si>
    <r>
      <t xml:space="preserve">أدخل مدة المشروع </t>
    </r>
    <r>
      <rPr>
        <sz val="10"/>
        <color rgb="FFFFC000"/>
        <rFont val="Calibri"/>
        <family val="2"/>
        <scheme val="minor"/>
      </rPr>
      <t>(أشهر أو سنوات)</t>
    </r>
  </si>
  <si>
    <t>ادخل إجمالي تكاليف المشروع بعد التعديلات المعتمدة</t>
  </si>
  <si>
    <t xml:space="preserve">الزيادة المطلوبة على إجمالي تكاليف البرامج والمشاريع القائمة </t>
  </si>
  <si>
    <t>ما تم اعتماده في سيولة حتى العام الماضي</t>
  </si>
  <si>
    <t>الاعتماد المطلوب للعام الحالي</t>
  </si>
  <si>
    <t>إجمالي المبالغ المتبقية من التكاليف بعد المصروفات والاعتمادات للعام الحالي</t>
  </si>
  <si>
    <t>الاعتماد المطلوب</t>
  </si>
  <si>
    <t>الاعتماد المطلوب لهذا العام وما بعده</t>
  </si>
  <si>
    <t>الباقي من التكاليف بعد طرح جميع طلبات الاعتمادات المفصلة على السنوات</t>
  </si>
  <si>
    <t>التأكد من أن الباقي من التكاليف يساوي جميع طلبات الاعتمادات</t>
  </si>
  <si>
    <t>أدخل التعليقات والملاحظات الاخرى المتعلقة بحالة المشروع مثال: التأخير بالمشروع وأسبابه</t>
  </si>
  <si>
    <t>P3111111</t>
  </si>
  <si>
    <t>برنامج صيانة وتشغيل مراكز البيانات</t>
  </si>
  <si>
    <t>توفير فريق مختصين طوال العام للقيام بأعمال تشغيل وصيانة مراكز البيانات الخاصة بالهيئة</t>
  </si>
  <si>
    <t xml:space="preserve">22434 - التشغيل (عقود)- التقنية والمعلومات </t>
  </si>
  <si>
    <t>عالي</t>
  </si>
  <si>
    <t>التشغيل والصيانة</t>
  </si>
  <si>
    <t>تشغيل وصيانة تقنية المعلومات</t>
  </si>
  <si>
    <t>-</t>
  </si>
  <si>
    <t>3 سنوات</t>
  </si>
  <si>
    <t>تمديد العقد لمدة سنتين إلى  اكتمال توظيف وتدريب العاملين في الإدارة</t>
  </si>
  <si>
    <t>قوائم البرامج والمشاريع - المخطط لها</t>
  </si>
  <si>
    <t>هل تم إرفاق الوثائق الخاصة بالدراسة الإستراتيجية؟</t>
  </si>
  <si>
    <t>هل تم إرفاق الوثائق الخاصة بالدراسة الإقتصادية؟</t>
  </si>
  <si>
    <t>هل تم إرفاق الوثائق الخاصة بالدراسة التجارية؟</t>
  </si>
  <si>
    <t>أي من البدائل التالية يعتبر مصدر تمويل لدعم  المشروع/البرنامج؟</t>
  </si>
  <si>
    <t>هل سيتم طرح الطلب ؟</t>
  </si>
  <si>
    <t>هل تم إرفاق الوثائق الخاصة بالدراسة الإدارية؟</t>
  </si>
  <si>
    <t>ادخل إجمالي تكاليف المشروع</t>
  </si>
  <si>
    <t>الإجابة بنعم أو لا من القائمة المنسدلة</t>
  </si>
  <si>
    <r>
      <t xml:space="preserve">تحديد مصدر التمويل من القائمة المنسدلة </t>
    </r>
    <r>
      <rPr>
        <sz val="10"/>
        <color rgb="FFFFC000"/>
        <rFont val="Calibri"/>
        <family val="2"/>
        <scheme val="minor"/>
      </rPr>
      <t>(مثال: الميزانية الخاصة بالجهة من وزارة المالية)</t>
    </r>
    <r>
      <rPr>
        <sz val="10"/>
        <color theme="1" tint="0.499984740745262"/>
        <rFont val="Calibri"/>
        <family val="2"/>
        <scheme val="minor"/>
      </rPr>
      <t xml:space="preserve"> </t>
    </r>
  </si>
  <si>
    <r>
      <t xml:space="preserve">تحديد آلية طرح الطلب </t>
    </r>
    <r>
      <rPr>
        <sz val="10"/>
        <color rgb="FFFFC000"/>
        <rFont val="Calibri"/>
        <family val="2"/>
        <scheme val="minor"/>
      </rPr>
      <t>(مثال: كراسة شروط ومواصفات)</t>
    </r>
    <r>
      <rPr>
        <sz val="10"/>
        <color theme="1" tint="0.499984740745262"/>
        <rFont val="Calibri"/>
        <family val="2"/>
        <scheme val="minor"/>
      </rPr>
      <t xml:space="preserve"> </t>
    </r>
  </si>
  <si>
    <t>مشروع المنصة الموحدة لميزانية الحكومة الرقمية</t>
  </si>
  <si>
    <t>أتمتة دورة عمل وإعداد ومراجعة ميزانية الحكومة الرقمية</t>
  </si>
  <si>
    <t>311323 - برامج الكومبيوتر وقواعد البيانات</t>
  </si>
  <si>
    <t>التحول والتطوير</t>
  </si>
  <si>
    <t>البرمجيات والأنظمة والتطبيقات وقواعد البيانات</t>
  </si>
  <si>
    <t>لاينطبق</t>
  </si>
  <si>
    <t>18 شهر</t>
  </si>
  <si>
    <t>يرجى استخدام الحقول أدناه لإبداء التعليقات وإضافة الملاحظات لتوضيح أي من المعلومات المقدمة (إن وجدت)</t>
  </si>
  <si>
    <t>الموضوع</t>
  </si>
  <si>
    <t>الملاحظات/التعليقات</t>
  </si>
  <si>
    <t>الاستشارات في تقنية المعلومات</t>
  </si>
  <si>
    <t>خدمات احترافية وإدارية لتقنية المعلومات</t>
  </si>
  <si>
    <t>المستوى 3</t>
  </si>
  <si>
    <t>المستوى 2</t>
  </si>
  <si>
    <t>المستوى 1</t>
  </si>
  <si>
    <t xml:space="preserve">22113 - الاتصالات </t>
  </si>
  <si>
    <t>الميزانية الخاصة بالجهة من وزارة المالية</t>
  </si>
  <si>
    <t>كراسة شروط ومواصفات</t>
  </si>
  <si>
    <t xml:space="preserve">منزل </t>
  </si>
  <si>
    <t>الزيادة</t>
  </si>
  <si>
    <t>OSS | مفتوح المصدر</t>
  </si>
  <si>
    <t>الشبكات والاتصالات</t>
  </si>
  <si>
    <t>خدمات الصيانة والدعم والتشغيل  (بيئة العمل، البنية التحتية، المرافق، التعافي من الكوارث)</t>
  </si>
  <si>
    <t>تطبيقات الهاتف الجوال</t>
  </si>
  <si>
    <t>أجهزة المستخدم النهائي</t>
  </si>
  <si>
    <t>المعدات والأجهزة التقنية</t>
  </si>
  <si>
    <t>أجهزة الكمبيوتر المحمولة</t>
  </si>
  <si>
    <t xml:space="preserve">2211131 - خدمات الهاتف الثابت </t>
  </si>
  <si>
    <t>برامج تحقيق رؤية المملكة  2030 وبرنامج التحول الرقمي</t>
  </si>
  <si>
    <t>تعميد مباشر</t>
  </si>
  <si>
    <t>البنية التحتية والمعدات والأجهزة</t>
  </si>
  <si>
    <t>تراخيص البرمجيات</t>
  </si>
  <si>
    <t xml:space="preserve">برمجيات الوسائط المتعددة والرسومات  </t>
  </si>
  <si>
    <t>البرمجيات والأنظمة</t>
  </si>
  <si>
    <t xml:space="preserve">أجهزة تخزين ومعالجة البيانات </t>
  </si>
  <si>
    <t>أجهزة الكمبيوتر المكتبية</t>
  </si>
  <si>
    <t>2211132 - خدمات الهاتف الجوال</t>
  </si>
  <si>
    <t>الشراكة بين القطاع الخاص والعام (PPP)</t>
  </si>
  <si>
    <t>اتفاقيات إطارية</t>
  </si>
  <si>
    <t>زيادة السعة</t>
  </si>
  <si>
    <t>زين</t>
  </si>
  <si>
    <t>خدمات تطوير البرمجيات</t>
  </si>
  <si>
    <t>برمجيات البرمجة والتطوير</t>
  </si>
  <si>
    <t>برمجيات المستخدم النهائي</t>
  </si>
  <si>
    <t>الشاشات وأجهزة العرض</t>
  </si>
  <si>
    <t xml:space="preserve">2211133 - خدمات المراسلات البرقية </t>
  </si>
  <si>
    <t>تمويل ذاتي من مصادر دخل الجهة</t>
  </si>
  <si>
    <t>شراكة مع القطاع الخاص</t>
  </si>
  <si>
    <t>DIAS</t>
  </si>
  <si>
    <t>إدارة الموجه (MRS)</t>
  </si>
  <si>
    <t>إلغاء الخدمة</t>
  </si>
  <si>
    <t>الإقفال</t>
  </si>
  <si>
    <t>سلام</t>
  </si>
  <si>
    <t>الأمن</t>
  </si>
  <si>
    <t>توفير الأجهزة والمعدات التقنية وتطوير البنية التحتية</t>
  </si>
  <si>
    <t>البرمجيات التجارية الأخرى الجاهزة للاستخدام</t>
  </si>
  <si>
    <t>برمجيات المؤسسة الداخلية</t>
  </si>
  <si>
    <t>الأجهزة المحمولة باليد / اللوحية</t>
  </si>
  <si>
    <t xml:space="preserve">221134 - خدمات الانترنت </t>
  </si>
  <si>
    <t>DIAL</t>
  </si>
  <si>
    <t>Zain</t>
  </si>
  <si>
    <t>دوائر رقمية والشبكات</t>
  </si>
  <si>
    <t>برمجيات التعاون</t>
  </si>
  <si>
    <t>الخدمات الاحترافية التقنية</t>
  </si>
  <si>
    <t>المنصات الرقمية</t>
  </si>
  <si>
    <t>الأجهزة الطرفية وملحقات الكمبيوتر</t>
  </si>
  <si>
    <t xml:space="preserve">221135 - ايصال خطوط الهاتف والانترنت </t>
  </si>
  <si>
    <t>Mobily</t>
  </si>
  <si>
    <t>خدمات سحابية</t>
  </si>
  <si>
    <t>خدمات تطوير برمجيات المستخدم النهائي</t>
  </si>
  <si>
    <t>التقنيات الناشئة والمتقدمة</t>
  </si>
  <si>
    <t>شبكه عالميه (WAN)</t>
  </si>
  <si>
    <t>أجهزة التخزين والقراءة</t>
  </si>
  <si>
    <t xml:space="preserve">221136 - الدوائر الرقمية </t>
  </si>
  <si>
    <t>NIC</t>
  </si>
  <si>
    <t>آخرى</t>
  </si>
  <si>
    <t>خدمات تنفيذ برمجيات المستخدم النهائي</t>
  </si>
  <si>
    <t>شبكة داخلية (LAN)</t>
  </si>
  <si>
    <t>الطابعات وأجهزة المسح</t>
  </si>
  <si>
    <t xml:space="preserve">221139 - نفقات اتصالات أخرى </t>
  </si>
  <si>
    <t>التقنيات الناشئة والمتطورة</t>
  </si>
  <si>
    <t>عمليات تشغيل وصيانة برمجيات المستخدم النهائي</t>
  </si>
  <si>
    <t>الهاتف</t>
  </si>
  <si>
    <t>قطع غيار تقنية المعلومات</t>
  </si>
  <si>
    <t>22137 - مصروفات الخدمات السحابية</t>
  </si>
  <si>
    <t>التدريب التقني</t>
  </si>
  <si>
    <t>أنظمة الموارد البشرية</t>
  </si>
  <si>
    <t>الدوائر الرقمية (الاتفاقيات الاطارية الوطنية)</t>
  </si>
  <si>
    <t>تقنيات الأجهزة الأخرى</t>
  </si>
  <si>
    <t xml:space="preserve">221422 - استئجار أجهزة ومعدات تقنية </t>
  </si>
  <si>
    <t>أنظمة الإدارة العامة</t>
  </si>
  <si>
    <t>(SaaS) البرمجيات كخدمة</t>
  </si>
  <si>
    <t>خدمات أجهزة المستخدم النهائي</t>
  </si>
  <si>
    <t xml:space="preserve">22202 - الحاسب الآلي </t>
  </si>
  <si>
    <t>أنظمة إدارة المباني</t>
  </si>
  <si>
    <t>البنية التحتية كخدمة (الاتفاقيات الاطارية الوطنية) (IaaS)</t>
  </si>
  <si>
    <t>البنية التحتية لمركز البيانات (الأجهزة)</t>
  </si>
  <si>
    <t>222021 - رخص وبرامج الحاسب الآلي</t>
  </si>
  <si>
    <t>أنظمة التقارير الإدارية</t>
  </si>
  <si>
    <t>(PaaS) المنصات كخدمة</t>
  </si>
  <si>
    <t>أجهزة معالجة البيانات</t>
  </si>
  <si>
    <t>222028 - مصروفات قطع غيار أجهزة الكمبيوتر</t>
  </si>
  <si>
    <t>البرمجيات الوسيطة</t>
  </si>
  <si>
    <t>(XaaS) أي شيء كخدمة</t>
  </si>
  <si>
    <t>أجهزة تخزين البيانات</t>
  </si>
  <si>
    <t xml:space="preserve">222029 - سلع وخدمات حاسب آلي أخرى </t>
  </si>
  <si>
    <t>الوسيطة</t>
  </si>
  <si>
    <t>إدارة علاقات العملاء (CRM)</t>
  </si>
  <si>
    <t xml:space="preserve">استشارات الاتصالات وتقنية المعلومات </t>
  </si>
  <si>
    <t>خدمات استئجار المساحة</t>
  </si>
  <si>
    <t>2254 - المعلومات والبيانات</t>
  </si>
  <si>
    <t>أنظمة سلسلة التوريد</t>
  </si>
  <si>
    <t xml:space="preserve">تدريب الاتصالات وتقنية المعلومات </t>
  </si>
  <si>
    <t>22545 - مصروفات التدريب على تقنية المعلومات والاتصالات</t>
  </si>
  <si>
    <t>ذكاء الأعمال (BI)</t>
  </si>
  <si>
    <t xml:space="preserve">الخدمات المدارة للاتصالات وتقنية المعلومات </t>
  </si>
  <si>
    <t>2255 - نفقات عمليات تقنية المعلومات وخدمات الاستشارة</t>
  </si>
  <si>
    <t>الذكاء الاصطناعي (AI)</t>
  </si>
  <si>
    <t>311132 - محطات وشبكات الاتصال</t>
  </si>
  <si>
    <t>خدمات تطوير نظم المؤسسات</t>
  </si>
  <si>
    <t>علم الروبوتات</t>
  </si>
  <si>
    <t>311222 - معدات المعلومات والكومبيوتر والاتصالات</t>
  </si>
  <si>
    <t>خدمات تنفيذ برمجيات نظم المؤسسات</t>
  </si>
  <si>
    <t>الواقع المعزز / الواقع الافتراضي (AR/VR)</t>
  </si>
  <si>
    <t>عمليات تشغيل وصيانة برمجيات نظم المؤسسات</t>
  </si>
  <si>
    <t>البيانات الضخمة</t>
  </si>
  <si>
    <t xml:space="preserve">3113231 - برامج الكومبيوتر </t>
  </si>
  <si>
    <t>منصات التواصل الاجتماعي</t>
  </si>
  <si>
    <t>الفضاء</t>
  </si>
  <si>
    <t>3113232 - قواعد البيانات</t>
  </si>
  <si>
    <t>المنصات الإعلامية</t>
  </si>
  <si>
    <t>انترنت الأشياء (IoT)</t>
  </si>
  <si>
    <t xml:space="preserve">312211 - أجهزة الكمبيوتر وقطعها في المخزونات </t>
  </si>
  <si>
    <t>منصات الخدمة</t>
  </si>
  <si>
    <t>آلات النانو</t>
  </si>
  <si>
    <t>3112221 - معدات وأجهزة التقنيات الناشئة والمتقدمة</t>
  </si>
  <si>
    <t>منصات المعرفة</t>
  </si>
  <si>
    <t>حوسبة الكمية</t>
  </si>
  <si>
    <t>31132311- برمجيات التقنيات الناشئة والمتقدمة</t>
  </si>
  <si>
    <t>منصات الاتصال</t>
  </si>
  <si>
    <t>قواعد البيانات الموزعة</t>
  </si>
  <si>
    <t xml:space="preserve">22 - السلع والخدمات </t>
  </si>
  <si>
    <t>منصات التجارة</t>
  </si>
  <si>
    <t>التلعيب</t>
  </si>
  <si>
    <t xml:space="preserve">221 - نفقات تشغيلية </t>
  </si>
  <si>
    <t>منصات التقنية</t>
  </si>
  <si>
    <t>أتمتة العمليات الروبوتية (RPA)</t>
  </si>
  <si>
    <t xml:space="preserve">2211 - نفقات الخدمات العامة </t>
  </si>
  <si>
    <t>منصة إعلاننات عامة</t>
  </si>
  <si>
    <t>حوسبة الحواف (التضبيب)</t>
  </si>
  <si>
    <t>نظم إدارة خدمات تكنولوجيا المعلومات والاتصالات</t>
  </si>
  <si>
    <t xml:space="preserve">22111 - الكهرباء </t>
  </si>
  <si>
    <t>منصة تفاعلية</t>
  </si>
  <si>
    <t>التقنية التي يمكن لباسها</t>
  </si>
  <si>
    <t xml:space="preserve">221111 - استهلاك الكهرباء </t>
  </si>
  <si>
    <t>أجهزة الأمن</t>
  </si>
  <si>
    <t xml:space="preserve">221112 - ايصال الكهرباء </t>
  </si>
  <si>
    <t>منصات البيانات</t>
  </si>
  <si>
    <t>خدمات الأمن السيبراني</t>
  </si>
  <si>
    <t xml:space="preserve">221113 - نفقات كهرباء أخرى </t>
  </si>
  <si>
    <t>برامج الأمن السيبراني</t>
  </si>
  <si>
    <t>برمجيات الأمن السيبراني</t>
  </si>
  <si>
    <t xml:space="preserve">22112 - المياه والصرف الصحي </t>
  </si>
  <si>
    <t>221121 - المياه</t>
  </si>
  <si>
    <t xml:space="preserve">2211211 - استهلاك المياه </t>
  </si>
  <si>
    <t xml:space="preserve">2211212 - إيصال المياه </t>
  </si>
  <si>
    <t xml:space="preserve">2211219 - نفقات مياه أخرى </t>
  </si>
  <si>
    <t xml:space="preserve">221122 - الصرف الصحي </t>
  </si>
  <si>
    <t>2211221 - ارتفاق الصرف الصحي</t>
  </si>
  <si>
    <t xml:space="preserve">2211222 - إيصال شبكة الصرف الصحي </t>
  </si>
  <si>
    <t xml:space="preserve">2211229 - نفقات صرف صحي أخرى </t>
  </si>
  <si>
    <t xml:space="preserve">22114 - البريد </t>
  </si>
  <si>
    <t xml:space="preserve">221141 - أجور البريد </t>
  </si>
  <si>
    <t xml:space="preserve">221142 - أجور الاشتراك في صناديق البريد </t>
  </si>
  <si>
    <t xml:space="preserve">221143 - نفقات بريد أخرى </t>
  </si>
  <si>
    <t>منصة إعلانات عامة</t>
  </si>
  <si>
    <t xml:space="preserve">22115 - شحن اللوازم والمعدات </t>
  </si>
  <si>
    <t xml:space="preserve">221151 - الشحن الجوي </t>
  </si>
  <si>
    <t xml:space="preserve">221152 - الشحن البري </t>
  </si>
  <si>
    <t xml:space="preserve">221153 - الشجن البحري </t>
  </si>
  <si>
    <t>معدات شبكه عالميه (WAN)</t>
  </si>
  <si>
    <t xml:space="preserve">221154 - نفقات ومستلزمات الشحن والنقل الأخرى </t>
  </si>
  <si>
    <t>خدمات اتصال شبكه عالميه (WAN)</t>
  </si>
  <si>
    <t xml:space="preserve">2212 - نفقات الوقود والمحروقات </t>
  </si>
  <si>
    <t>معدات شبكة داخلية (LAN)</t>
  </si>
  <si>
    <t xml:space="preserve">22121 - محروقات </t>
  </si>
  <si>
    <t>خدمات اتصال شبكة داخلية (LAN)</t>
  </si>
  <si>
    <t xml:space="preserve">221211 - محروقات وسائط النقل </t>
  </si>
  <si>
    <t>معدات الهاتف</t>
  </si>
  <si>
    <t xml:space="preserve">221212 - محروقات الألات والمعدات والمحطات </t>
  </si>
  <si>
    <t>خدمات الهاتف الثابت</t>
  </si>
  <si>
    <t xml:space="preserve">22122 - غاز </t>
  </si>
  <si>
    <t>خدمات الهاتف الجوال</t>
  </si>
  <si>
    <t xml:space="preserve">22129 - نفقات وقود ومحروقات أخرى </t>
  </si>
  <si>
    <t>خدمات التعاون</t>
  </si>
  <si>
    <t xml:space="preserve">2213 - نفقات إدارية </t>
  </si>
  <si>
    <t>الشبكات الظاهرية الخاصة (VPNs)</t>
  </si>
  <si>
    <t xml:space="preserve">22131 - مخصصات التعليم والتدريب </t>
  </si>
  <si>
    <t>مخطط التوقيت الرقمي (DIA)</t>
  </si>
  <si>
    <t xml:space="preserve">221311 - مخصصات الابتعاث </t>
  </si>
  <si>
    <t>خدمات الترابط</t>
  </si>
  <si>
    <t xml:space="preserve">221312 - مخصصات التدريب </t>
  </si>
  <si>
    <t>خدمات طرفية (V-SAT)</t>
  </si>
  <si>
    <t xml:space="preserve">221313 - مستلزمات تعليمية </t>
  </si>
  <si>
    <t>الصوت عبر بروتوكول الإنترنت (VoIP)</t>
  </si>
  <si>
    <t xml:space="preserve">221314 - أنشطة ثقافية وإعلامية  </t>
  </si>
  <si>
    <t>2213141 - أنشطة ثقافية وإعلامية  (الداخل)</t>
  </si>
  <si>
    <t>النظم الحاسوبية المؤسسية</t>
  </si>
  <si>
    <t xml:space="preserve">2123142 - أنشطة ثقافية وإعلامية (الخارج) </t>
  </si>
  <si>
    <t>الحوسبة الافتراضية</t>
  </si>
  <si>
    <t xml:space="preserve">2213143 - كتب ومراجع  </t>
  </si>
  <si>
    <t>سحابة التخزين</t>
  </si>
  <si>
    <t xml:space="preserve">22132 - حفلات وضيافات </t>
  </si>
  <si>
    <t>البنية التحتية كخدمة (IaaS) الأخرى</t>
  </si>
  <si>
    <t xml:space="preserve">22133 - المصاريف السفرية </t>
  </si>
  <si>
    <t>منصات موردين الخدمات السحابية</t>
  </si>
  <si>
    <t xml:space="preserve">221331 - المصاريف السفرية للموظفين المدنيين </t>
  </si>
  <si>
    <t>الحاويات ومنصات التنظيم</t>
  </si>
  <si>
    <t xml:space="preserve">221132 - المصاريف السفرية للعسكريين </t>
  </si>
  <si>
    <t>المنصات السحابية المفتوحة</t>
  </si>
  <si>
    <t xml:space="preserve">221333 - المصاريف السفرية للموظفين بالمؤسسات والهيئات العامة والصناديق </t>
  </si>
  <si>
    <t>أجهزة الكمبيوتر المكتبية كخدمة</t>
  </si>
  <si>
    <t xml:space="preserve">221334 - المصاريف السفرية للعمال </t>
  </si>
  <si>
    <t>الألعاب كخدمة</t>
  </si>
  <si>
    <t xml:space="preserve">221335 - المصاريف السفرية للوظائف المؤقتة </t>
  </si>
  <si>
    <t>الأمن كخدمة</t>
  </si>
  <si>
    <t xml:space="preserve">221336 - المصاريف السفرية لوظائف التشغيل المباشر </t>
  </si>
  <si>
    <t>عملية الأعمال كخدمة</t>
  </si>
  <si>
    <t>2213361 - المصاريف السفرية للوظائف الإدارية والتخصصية</t>
  </si>
  <si>
    <t>قاعدة البيانات كخدمة</t>
  </si>
  <si>
    <t xml:space="preserve">2213362 - المصاريف السفرية لعمال التشغيل المباشر </t>
  </si>
  <si>
    <t>الخدمات المدارة عبر السحابة</t>
  </si>
  <si>
    <t xml:space="preserve">22134 - تذاكر السفر </t>
  </si>
  <si>
    <t>الترحيل السحابي</t>
  </si>
  <si>
    <t xml:space="preserve">22135 - تنظيم ندوات ومؤتمرات والمعارض </t>
  </si>
  <si>
    <t>تنفيذ ودعم السحابة</t>
  </si>
  <si>
    <t xml:space="preserve">221351 - تنظيم المعارض  والندوات والمؤتمرات في الداخل </t>
  </si>
  <si>
    <t>استشارات سحابية أخرى</t>
  </si>
  <si>
    <t xml:space="preserve">221352 - تنظيم المعارض  والندوات والمؤتمرات في الخارج </t>
  </si>
  <si>
    <t xml:space="preserve">التحول الاستراتيجي للاتصالات وتقنية المعلومات </t>
  </si>
  <si>
    <t xml:space="preserve">22136 - بدل الضيافة النقدي </t>
  </si>
  <si>
    <t>تصميم البنية المؤسسية-البنية المعلوماتية</t>
  </si>
  <si>
    <t xml:space="preserve">22139 - نفقات إدارية أخرى </t>
  </si>
  <si>
    <t>برنامج الاتصالات وتقنية المعلومات وإدارة المشاريع</t>
  </si>
  <si>
    <t xml:space="preserve">2214 - استئجار </t>
  </si>
  <si>
    <t>حلول الاتصالات وتقنية المعلومات والتسليم</t>
  </si>
  <si>
    <t xml:space="preserve">22141 - استئجار العقار </t>
  </si>
  <si>
    <t>لتوظيف في الاتصالات وتقنية المعلومات</t>
  </si>
  <si>
    <t xml:space="preserve">221411 - استئجار المباني والأراضي </t>
  </si>
  <si>
    <t>تكامل النظم</t>
  </si>
  <si>
    <t xml:space="preserve">221412 - استئجار المستودعات والورش </t>
  </si>
  <si>
    <t>الاستشارات القانونية</t>
  </si>
  <si>
    <t>22142 - استئجار أجهرة ومعدات والآلات</t>
  </si>
  <si>
    <t>استشارة مالية</t>
  </si>
  <si>
    <t xml:space="preserve">221421 - استئجار أجهزة ومعدات طبية </t>
  </si>
  <si>
    <t>استشارات المخاطر</t>
  </si>
  <si>
    <t xml:space="preserve">212429 - استئجار أجهزة ومعدات وآلات أخرى </t>
  </si>
  <si>
    <t xml:space="preserve">أجهزة الاتصالات وتقنية المعلومات </t>
  </si>
  <si>
    <t xml:space="preserve">22143 - استئجار وسائط النقل </t>
  </si>
  <si>
    <t xml:space="preserve">برمجيات الاتصالات وتقنية المعلومات </t>
  </si>
  <si>
    <t xml:space="preserve">221431 - استئجار السيارات </t>
  </si>
  <si>
    <t xml:space="preserve">221432 - استئجار الطائرات </t>
  </si>
  <si>
    <t xml:space="preserve">221433 - استئجار السفن </t>
  </si>
  <si>
    <t xml:space="preserve">221434 - استئجار القطارات </t>
  </si>
  <si>
    <t xml:space="preserve">2214349 - استئجار وسائط النقل الأخرى </t>
  </si>
  <si>
    <t xml:space="preserve">سياسات ومعايير الاتصالات وتقنية المعلومات </t>
  </si>
  <si>
    <t>22149 - نفقات استئجار أخرى</t>
  </si>
  <si>
    <t xml:space="preserve">منهجيات الاتصالات وتقنية المعلومات </t>
  </si>
  <si>
    <t xml:space="preserve">222 - نفقات استهلاكية </t>
  </si>
  <si>
    <t xml:space="preserve">اعتمادات / شهادات الاتصالات وتقنية المعلومات </t>
  </si>
  <si>
    <t xml:space="preserve">22201 - مصروفات مكتبية </t>
  </si>
  <si>
    <t>خدمات المستخدم النهائي</t>
  </si>
  <si>
    <t xml:space="preserve">22203 - نفقات طبية </t>
  </si>
  <si>
    <t>خدمات أجهزة الكمبيوتر المكتبية</t>
  </si>
  <si>
    <t xml:space="preserve">222031 - أدوية </t>
  </si>
  <si>
    <t>الخدمات السحابية الهجينة الداخلية</t>
  </si>
  <si>
    <t xml:space="preserve">222032 - غازات ومحاليل ومستلزمات طبية </t>
  </si>
  <si>
    <t>مساحة مركز البيانات وإدارة المرافق</t>
  </si>
  <si>
    <t xml:space="preserve">222039 - نفقات طبية  أخرى </t>
  </si>
  <si>
    <t>الخدمات الميدانية (الدعم في الموقع)</t>
  </si>
  <si>
    <t xml:space="preserve">22204 - مواد ومبيدات زراعية وبئية وبيطرية ومختبرية </t>
  </si>
  <si>
    <t>تطوير التطبيقات</t>
  </si>
  <si>
    <t xml:space="preserve">22205 - مواد ومستلزمات صناعية </t>
  </si>
  <si>
    <t>خدمات إدارة التطبيقات</t>
  </si>
  <si>
    <t xml:space="preserve">222051 - مواد ومستلزمات صناعية  للتدريب </t>
  </si>
  <si>
    <t>المشاريع والبرامج</t>
  </si>
  <si>
    <t xml:space="preserve">222052 - مواد ومستلزمات صناعية للتعليم </t>
  </si>
  <si>
    <t>خدمات الشبكة</t>
  </si>
  <si>
    <t xml:space="preserve">222053 - مواد ومستلزمات صناعية أخرى </t>
  </si>
  <si>
    <t>(NOC) مركز عمليات الشبكة</t>
  </si>
  <si>
    <t xml:space="preserve">22206 - قطع غيار الأجهزة والألات والمعدات ووسائل النقل والمحطات </t>
  </si>
  <si>
    <t>خدمات الاتصالات</t>
  </si>
  <si>
    <t xml:space="preserve">222061 - قطع غيار الأجهزة والألات والمعدات والمضخات  </t>
  </si>
  <si>
    <t>خدمات التقنيات الناشئة والمتقدمة</t>
  </si>
  <si>
    <t xml:space="preserve">222062 - قطع غيار وسائط النقل </t>
  </si>
  <si>
    <t xml:space="preserve">22207 - كساوي </t>
  </si>
  <si>
    <t>التطبيقات التفاعلية</t>
  </si>
  <si>
    <t xml:space="preserve">22208 - تجهيزات </t>
  </si>
  <si>
    <t>مساحة محدودة</t>
  </si>
  <si>
    <t xml:space="preserve">22210 - خدمات غسيل وكي الكساوي والتجهيزات </t>
  </si>
  <si>
    <t>نظرية العقل</t>
  </si>
  <si>
    <t xml:space="preserve">22299 - نفقات استهلاكية أخرى </t>
  </si>
  <si>
    <t>الروبوتات المبرمجة مسبقًا</t>
  </si>
  <si>
    <t xml:space="preserve">223 - نفقات مخصصة </t>
  </si>
  <si>
    <t>الهياكل الخارجية</t>
  </si>
  <si>
    <t>2231 - نفقات المجالس</t>
  </si>
  <si>
    <t>التعافي من الكوارث والروبوتات الداعمة</t>
  </si>
  <si>
    <t xml:space="preserve">22311 - مكافآت رؤساء وأعضاء المجالس </t>
  </si>
  <si>
    <t>برمجيات الواقع المعزز (AR)</t>
  </si>
  <si>
    <t xml:space="preserve">22312 - النفقات التشغيلية للمجالس </t>
  </si>
  <si>
    <t>خدمات الواقع المعزز (AR)</t>
  </si>
  <si>
    <t xml:space="preserve">22313 - نفقات إدارية أخرى </t>
  </si>
  <si>
    <t>معدات الواقع الافتراضي (VR)</t>
  </si>
  <si>
    <t>2232 - نفقات دعوية وتوعوية وعلمية</t>
  </si>
  <si>
    <t>البيانات المنظمة</t>
  </si>
  <si>
    <t>223201 - نفقات الأعمال الإحصائية</t>
  </si>
  <si>
    <t>البيانات غير المنظمة</t>
  </si>
  <si>
    <t>223202 - نفقات الأبحاث العلمية</t>
  </si>
  <si>
    <t>تقنية الأقمار الصناعية</t>
  </si>
  <si>
    <t xml:space="preserve">223203 - الدراسات العلمية </t>
  </si>
  <si>
    <t>تقنية قاذفة الصواريخ</t>
  </si>
  <si>
    <t xml:space="preserve">223204 - نفقات الدعوة في الداخل/ مصاريف إدارية واستهلاكية </t>
  </si>
  <si>
    <t>أبحاث الفضاء</t>
  </si>
  <si>
    <t xml:space="preserve">223205 - نفقات الدعوة في الداخل/ نفقات مسابقات حفظ وتجويد القرآن الكريم </t>
  </si>
  <si>
    <t>شبكه عالميه منخفضة الطاقة (LPWAN)</t>
  </si>
  <si>
    <t xml:space="preserve">223206 - نفقات النشرات التوعوية </t>
  </si>
  <si>
    <t>أجهزة إنترنت الأشياء (IoT)</t>
  </si>
  <si>
    <t xml:space="preserve">223207 - نفقات التوعية بأضرارا القات والمخدرات </t>
  </si>
  <si>
    <t>برمجيات إنترنت الأشياء (IoT)</t>
  </si>
  <si>
    <t xml:space="preserve">223208 - نفقات دعوية أخرى في الداخل </t>
  </si>
  <si>
    <t>تصميم إنترنت الأشياء (IoT)</t>
  </si>
  <si>
    <t>223209 - نفقات دعوية مخصصة/ رواتب وبدلات ومكافآت</t>
  </si>
  <si>
    <t>حلول تقنية النانو</t>
  </si>
  <si>
    <t xml:space="preserve">223210 - مصاريف إدارية واستهلاكية لنشاطات دعوية مخصصة </t>
  </si>
  <si>
    <t>تطوير آلات النانو</t>
  </si>
  <si>
    <t xml:space="preserve">223211 - نفقات دعوية أخرى مخصصة </t>
  </si>
  <si>
    <t>أجهزة الحوسبة الكمية</t>
  </si>
  <si>
    <t>2233 - نفقات الحرمين الشريفين</t>
  </si>
  <si>
    <t xml:space="preserve">خدمات الحوسبة الكمية </t>
  </si>
  <si>
    <t xml:space="preserve">22331 - إعادة أئمة ومؤذني الحرمين الشريفين </t>
  </si>
  <si>
    <t>قاعدة البيانات المتسلسلة</t>
  </si>
  <si>
    <t>22332 - سدنة الكعبة</t>
  </si>
  <si>
    <t xml:space="preserve">بنية برامج التلعيب </t>
  </si>
  <si>
    <t xml:space="preserve">22334 - نفقات الأنشطة المهنية والإعلامية والرياضية </t>
  </si>
  <si>
    <t>محتوى برامج التلعيب</t>
  </si>
  <si>
    <t>22341 - نفقات النشاط الرياضي والثقافي</t>
  </si>
  <si>
    <t>برمجيات أتمتة العمليات الروبوتية (RPA)</t>
  </si>
  <si>
    <t xml:space="preserve">22342 - نفقات البرامج االإذاعية والتلفزيونية </t>
  </si>
  <si>
    <t>السحابة الطرفية</t>
  </si>
  <si>
    <t xml:space="preserve">22343 - نفقات الوثائق والمواد الإعلامية </t>
  </si>
  <si>
    <t>أجهزة النفاذ والتوجية الشبكي</t>
  </si>
  <si>
    <t>22344 - أتعاب المحامين والمحاسبين القانونيين</t>
  </si>
  <si>
    <t>حوسبة الحواف</t>
  </si>
  <si>
    <t>2239 - نفقات أخرى مخصصة</t>
  </si>
  <si>
    <t>أجهزة الاستشعار الطرفية</t>
  </si>
  <si>
    <t>223901 - مستلزمات القصور والضيافة</t>
  </si>
  <si>
    <t>البيئات الافتراضية (VE)</t>
  </si>
  <si>
    <t>223902 - نفقات جبائية</t>
  </si>
  <si>
    <t>الأجهزة الشخصية</t>
  </si>
  <si>
    <t>223903 - تأثيث المساجد</t>
  </si>
  <si>
    <t>الأجهزة البيومترية</t>
  </si>
  <si>
    <t>223904 - ترحيل مخالفي نظام الاقامة</t>
  </si>
  <si>
    <t>الأجهزة الغير بيومترية</t>
  </si>
  <si>
    <t>223905 - اشتراك في منظمات دولية</t>
  </si>
  <si>
    <t>معدات أمن الشبكات</t>
  </si>
  <si>
    <t>223906 - نفقات الاستقدام ورخص إقامة غير السعوديين</t>
  </si>
  <si>
    <t>خدمات أجهزة الأمن</t>
  </si>
  <si>
    <t>223907 - رخص السير والقيادة</t>
  </si>
  <si>
    <t>تقييم بيئة الأمن السيبراني</t>
  </si>
  <si>
    <t>223999 - تعرفة الخدمات الحكومية الأخرى</t>
  </si>
  <si>
    <t>الاستجابة للحوادث والطب الشرعي</t>
  </si>
  <si>
    <t>224 - الصيانة والنظافة والتشغيل</t>
  </si>
  <si>
    <t>خدمات إدارة المخاطر</t>
  </si>
  <si>
    <t>2241 - التشغيل والصيانة والنظافة المباشرة</t>
  </si>
  <si>
    <t>خدمة التعافي من الكوارث واستمرارية العمليات</t>
  </si>
  <si>
    <t>2242 - الصيانة والنظافة (عقود)</t>
  </si>
  <si>
    <t>خدمات أمن البيانات</t>
  </si>
  <si>
    <t>22421 - مباني ومنشآت</t>
  </si>
  <si>
    <t>خدمات الأمن السيبراني المُدارة</t>
  </si>
  <si>
    <t>224211 - الصيانة والنظافة (عقود)- مباني ومنشآت سكنية</t>
  </si>
  <si>
    <t>استراتيجية الأمن السيبراني</t>
  </si>
  <si>
    <t xml:space="preserve">224212 - الصيانة والنظافة (عقود)- مباني ومنشآت إدارية </t>
  </si>
  <si>
    <t>خدمات الأمن السيبراني الأخرى</t>
  </si>
  <si>
    <t xml:space="preserve">224213 - الصيانة والنظافة (عقود)- مباني ومنشآت تعليمية </t>
  </si>
  <si>
    <t>خدمات التدريب على الأمن السيبراني</t>
  </si>
  <si>
    <t xml:space="preserve">224214 - الصيانة والنظافة (عقود)- مباني ومنشآت صحية </t>
  </si>
  <si>
    <t>الأمن السحابي</t>
  </si>
  <si>
    <t>224215 - الصيانة والنظافة (عقود)- مساجد</t>
  </si>
  <si>
    <t>أمن الشبكة</t>
  </si>
  <si>
    <t xml:space="preserve">224216 - الصيانة والنظافة (عقود) - مباني ومنشآت أخرى </t>
  </si>
  <si>
    <t>الأمن السيبراني للبنية التحتية الحيوية</t>
  </si>
  <si>
    <t>22422 - الصيانة والنظافة (عقود) - الأحياء السكنية والمدن</t>
  </si>
  <si>
    <t>أمن التطبيقات</t>
  </si>
  <si>
    <t>22423 - الصيانة والنظافة (عقود)- الأجهزة والآلات والمعدات</t>
  </si>
  <si>
    <t>خدمات برمجيات الأمن السيبراني</t>
  </si>
  <si>
    <t xml:space="preserve">22424 - الصيانة والنظافة (عقود)- طرق </t>
  </si>
  <si>
    <t xml:space="preserve">224241 - الصيانة والنظافة (عقود) - مطارات وموانىء </t>
  </si>
  <si>
    <t xml:space="preserve">224242 - الصيانة والنظافة (عقود)- ميادين وحدائق ومنشآت رياضية وثقافية </t>
  </si>
  <si>
    <t xml:space="preserve">224243 - الصيانة والنظافة (عقود)- محطات وشبكات </t>
  </si>
  <si>
    <t xml:space="preserve">224244 - الصيانة والنظافة (عقود)- مرافق  عامة أخرى </t>
  </si>
  <si>
    <t xml:space="preserve">22429 - الصيانة والنظافة (عقود)- صيانة ونظافة أخرى </t>
  </si>
  <si>
    <t>2243 - التشغيل (عقود)</t>
  </si>
  <si>
    <t xml:space="preserve">22431 - التشغيل (عقود) مباني ومنشآت </t>
  </si>
  <si>
    <t>22432 - التشغيل (عقود) الأجهزة والآلات والمعدات</t>
  </si>
  <si>
    <t xml:space="preserve">22433 - التشغيل (عقود)- مرافق عامة </t>
  </si>
  <si>
    <t xml:space="preserve">22435 - عقود تشغيل أخرى </t>
  </si>
  <si>
    <t>225 - دراسات وتصاميم واستشارات واشراف معلومات</t>
  </si>
  <si>
    <t>2251 - خدمات الدراسات والتصاميم</t>
  </si>
  <si>
    <t>2252 - خدمات الاستشارات</t>
  </si>
  <si>
    <t xml:space="preserve">2253 - خدمات الإشراف </t>
  </si>
  <si>
    <t>226 - خدمات فنية وإدارية وأمنية مساندة</t>
  </si>
  <si>
    <t>227 - ترميمات وتحسينات الأصول</t>
  </si>
  <si>
    <t>228 - فروق تحويل عملات</t>
  </si>
  <si>
    <t>229 - سلع وخدمات  أخرى</t>
  </si>
  <si>
    <t xml:space="preserve">24 - نفقات التمويل </t>
  </si>
  <si>
    <t>241 - نفقات التمويل لغير المقيمين</t>
  </si>
  <si>
    <t xml:space="preserve">242 - نفقات التمويل للمقيمين عدا الحكومة العامة </t>
  </si>
  <si>
    <t>2421 - تسديد أقساط وعوائد</t>
  </si>
  <si>
    <t xml:space="preserve">243 - نفقات التمويل للوحدات الحكومة الأخرى </t>
  </si>
  <si>
    <t xml:space="preserve">25 - الإعانات </t>
  </si>
  <si>
    <t>251 - إعانات الشركات العامة</t>
  </si>
  <si>
    <t>2511 - إعانات الشركات العامة غير المالية</t>
  </si>
  <si>
    <t>2512 - إعانات الشركات العامة المالية</t>
  </si>
  <si>
    <t xml:space="preserve">252 - إعانات المشاريع الخاصة </t>
  </si>
  <si>
    <t>2521 - إعانات المشاريع الخاصة غير المالية</t>
  </si>
  <si>
    <t xml:space="preserve">25211 - إعانات تعليمية </t>
  </si>
  <si>
    <t xml:space="preserve">2521101 - إعانات المدارس االأهلية </t>
  </si>
  <si>
    <t xml:space="preserve">2521102 - إعانات المدارس العالمية بالداخل </t>
  </si>
  <si>
    <t xml:space="preserve">2521103 - إعانة المعاهد الفنية ومراكز التدريب المهني </t>
  </si>
  <si>
    <t>2521104 - إعانات المدارس السعودية في الخارج</t>
  </si>
  <si>
    <t xml:space="preserve">2521199 - إعانات تعليمية أخرى </t>
  </si>
  <si>
    <t xml:space="preserve">25212 - إعانات زراعية وغذائية </t>
  </si>
  <si>
    <t>2521201 - إعانات زراعية</t>
  </si>
  <si>
    <t xml:space="preserve">2521202 - إعانات الأعلاف </t>
  </si>
  <si>
    <t xml:space="preserve">2521203 - إعانات شراء القمح والشعير </t>
  </si>
  <si>
    <t>2521204 - إعانات استيراد الأرز</t>
  </si>
  <si>
    <t>2521205 - إعانات الحليب</t>
  </si>
  <si>
    <t>2521299 - إعانات زراعية وغذائية  أخرى</t>
  </si>
  <si>
    <t>25213 - إعانات المشاريع المهنية</t>
  </si>
  <si>
    <t xml:space="preserve">25219 - إعانات  لمشاريع خاصة غير مالية أخرى </t>
  </si>
  <si>
    <t xml:space="preserve">2522 - إعانات خاصة مالية </t>
  </si>
  <si>
    <t>253 - إعانات أخرى</t>
  </si>
  <si>
    <t xml:space="preserve">26 - المنح </t>
  </si>
  <si>
    <t xml:space="preserve">261 - المنح لحكومات أجنبية </t>
  </si>
  <si>
    <t>2611 - منح جارية لحكومات أجنبية</t>
  </si>
  <si>
    <t xml:space="preserve">261101 - نفقات المنح للطلبة غير السعوديين </t>
  </si>
  <si>
    <t>261199 - منح أخرى جارية لحكومات أجنبية</t>
  </si>
  <si>
    <t xml:space="preserve">2612 - منح رأسمالية لجكومات أجنبية </t>
  </si>
  <si>
    <t>262 - المنح لمنظمات دولية</t>
  </si>
  <si>
    <t>2621 - منح جارية لمنظمات دولية</t>
  </si>
  <si>
    <t>262101 - غوث اللاجئين الفلسطينيين</t>
  </si>
  <si>
    <t>262102 - الندوة العالمية للشياب الإسلامي</t>
  </si>
  <si>
    <t>262103 - الهيئة العربية لشؤون فلسطين</t>
  </si>
  <si>
    <t>262104 - رابطة العالم الإسلامي</t>
  </si>
  <si>
    <t>262105 - إعانة مركز الملك عبد الله بن عبد العزيز العالمي للحوار بين اتباع الأديان والثقافات</t>
  </si>
  <si>
    <t xml:space="preserve">262199 - منح أخرى جارية لمنظمات دولية </t>
  </si>
  <si>
    <t>2622 - منح رأسمالية لمنظمات دولية</t>
  </si>
  <si>
    <t>263 - المنح لوحدات أخرى في الحكومة العامة</t>
  </si>
  <si>
    <t>2631 - منح جارية لوحدات أخرى في الحكومة العامة</t>
  </si>
  <si>
    <t>2632 - منح رأسمالية لوحدات أخرى في الحكومة العامة</t>
  </si>
  <si>
    <t>27 - المنافع الاجتماعية</t>
  </si>
  <si>
    <t>271 - منافع الضمان الاجتماعي</t>
  </si>
  <si>
    <t>2711 - منافع الضمان الاجتماعي النقدية</t>
  </si>
  <si>
    <t>2712 - منافع الضمان الاجتماعي العينية</t>
  </si>
  <si>
    <t xml:space="preserve">272 - منافع المساعدة الاجتماعية </t>
  </si>
  <si>
    <t>2721 - منافع المساعدة الاجتماعية  النقدية</t>
  </si>
  <si>
    <t>27211 - إعانة الضمان الادجتماعي</t>
  </si>
  <si>
    <t>272111 - إعانة الضمان الادجتماعي (تمويل الزكاة)</t>
  </si>
  <si>
    <t>272112 - إعانة الضمان الاجتماعي (تمويل الميزانية)</t>
  </si>
  <si>
    <t xml:space="preserve">27212 - نفقات المعوقين </t>
  </si>
  <si>
    <t>27213 - مساعدة السجناء والمتضررين السعوديين في الخارج</t>
  </si>
  <si>
    <t>27214 - مساعدة الأسر الحاضنة والبديلة</t>
  </si>
  <si>
    <t>27215 - إعانة زواج نزلاء الدور الاجتماعية</t>
  </si>
  <si>
    <t xml:space="preserve">27216 - إعامة الشباب الباحث عن العمل </t>
  </si>
  <si>
    <t>27219 - منافع المساعدة الاجتماعية النقدية الأخرى</t>
  </si>
  <si>
    <t>2722 - منافع المساعدة الاجتماعية العينية</t>
  </si>
  <si>
    <t>27221 - معينات ذوي الاحتياجات الخاصة</t>
  </si>
  <si>
    <t>27222 - الإعاشة</t>
  </si>
  <si>
    <t>27223 - نفقات المرضى ونزلاء الدور</t>
  </si>
  <si>
    <t>27224 - نفقات العلاج</t>
  </si>
  <si>
    <t>27229 - منافع المساعدة الاجتماعية العينية الأخرى</t>
  </si>
  <si>
    <t>273 - المنافع الاجتماعية المتصلة بالعمالة</t>
  </si>
  <si>
    <t>2731 - المنافع الاجتماعية النقدية المتصلة بالعمالة</t>
  </si>
  <si>
    <t>27312 - رواتب ومخصصات المتقاعدين</t>
  </si>
  <si>
    <t>2332 - المنافع الاجتماعية العينية المتصلة بالعمالة</t>
  </si>
  <si>
    <t>28 - مصروفات اخرى</t>
  </si>
  <si>
    <t xml:space="preserve">281 - مصروفات على الممتلكات ما عدا الفائدة </t>
  </si>
  <si>
    <t xml:space="preserve">2811 - ارباح موزعة </t>
  </si>
  <si>
    <t xml:space="preserve">28111 - ارباح موزعة لغير المقيمين </t>
  </si>
  <si>
    <t xml:space="preserve">28112 - ارباح موزعة للمقيمين </t>
  </si>
  <si>
    <t xml:space="preserve">2812 - مسحوبات من داخل اشباه الشركات </t>
  </si>
  <si>
    <t>2813 - مصروفات الملكية على توزيع دخل الاستثمار</t>
  </si>
  <si>
    <t>2814 - الريع</t>
  </si>
  <si>
    <t>28141 - استئجار الاراضي و الساحات</t>
  </si>
  <si>
    <t>28142 - اجور استخدام الطيف  الترددي</t>
  </si>
  <si>
    <t xml:space="preserve">2815 - ارباح الستثمار الأجنبي المعاد استثمارها </t>
  </si>
  <si>
    <t>282 - تحويلات غير مصنفة في مكان آخر</t>
  </si>
  <si>
    <t>2821 - تحويلات  جارية غير مصنفة في مكان آخر</t>
  </si>
  <si>
    <t>28211 - مكافأت الطلبة و الرسوم الدراسية و النقل المدرسي</t>
  </si>
  <si>
    <t>282111 - مكافأت الطلبة بالداخل</t>
  </si>
  <si>
    <t>282112 - نفقات الطلبة بالخارج</t>
  </si>
  <si>
    <t>282113 - نقل الطلبة و الطالبات</t>
  </si>
  <si>
    <t>282114 - برنامج الابتعاث الاضافي</t>
  </si>
  <si>
    <t>28212 - نفات تعليمية و بحثية</t>
  </si>
  <si>
    <t>28213 - المساهمات في المنظمات الدولية</t>
  </si>
  <si>
    <t>28214 - نفقات سرية</t>
  </si>
  <si>
    <t>282141 - نفقات سرية</t>
  </si>
  <si>
    <t>28215 - نفقات سرية مخصصة</t>
  </si>
  <si>
    <t>282143 - تطوير الموارد البشرية</t>
  </si>
  <si>
    <t xml:space="preserve">28215 - نفقات التأمين </t>
  </si>
  <si>
    <t>282151 - تأمين على المرافق و المنشأت</t>
  </si>
  <si>
    <t>28215 - تأمين على وسائط النقل</t>
  </si>
  <si>
    <t xml:space="preserve">282159 - نفقات تأمين أخرى </t>
  </si>
  <si>
    <t>28216 - تعويضات</t>
  </si>
  <si>
    <t>282161 - تعويضات أحكام قضائية</t>
  </si>
  <si>
    <t>282162 - تعويضات زوائد اراضي تنظيمية</t>
  </si>
  <si>
    <t xml:space="preserve">282163 - تعويضات اضرار ممتلكات </t>
  </si>
  <si>
    <t xml:space="preserve">282169 - تعويضات أخرى </t>
  </si>
  <si>
    <t>28217 - إعانة المؤسسات و الجمعيات غير الهادفة للربح</t>
  </si>
  <si>
    <t>2821701 - إعانة المؤسسات للتقاعد</t>
  </si>
  <si>
    <t>2821702 - إعانة المؤسسة العامة للتأمينات الأجتماعية</t>
  </si>
  <si>
    <t>2821703 - المقررات الشهرية و القواعد السنوية</t>
  </si>
  <si>
    <t>2821709 - إعانة المؤسسات والجمعيات  غير الهادفة للربح الأخرى</t>
  </si>
  <si>
    <t xml:space="preserve">2822 - تحويلات رأسمالية غير مصنفة في مكان آخر </t>
  </si>
  <si>
    <t>283 - الأقساط والرسوم والمطالبات المتعلقة بالتأمين على غير الحياة ونظم الضمانات الموحدة</t>
  </si>
  <si>
    <t xml:space="preserve">2831 - الأقساط والرسوم والمطالبات الجارية </t>
  </si>
  <si>
    <t>28311 - الأقساط</t>
  </si>
  <si>
    <t>28312 - رسوم نظم الضمانات الموحدة</t>
  </si>
  <si>
    <t>28313 - المطالبات الجارية</t>
  </si>
  <si>
    <t>2832 - المطالبات الرأسمالية</t>
  </si>
  <si>
    <t>284 - أخرى</t>
  </si>
  <si>
    <t>31 - الأصول غير المالية</t>
  </si>
  <si>
    <t>311 - أصول ثابتة</t>
  </si>
  <si>
    <t>3111 - المباني</t>
  </si>
  <si>
    <t>31111 - أصول ثابتة- المباني السكنية</t>
  </si>
  <si>
    <t>31112 - أصول ثابتة- المباني غير السكنية</t>
  </si>
  <si>
    <t>311121 - أصول ثابتة - المباني الإدارية</t>
  </si>
  <si>
    <t>311122 - أصول ثابتة- المباني التعليمية والتدريبية</t>
  </si>
  <si>
    <t>311123 - أصول ثابتة- المباني الصحية</t>
  </si>
  <si>
    <t>311124 - أصول ثابتة- المباني والمنشآت الأمنية</t>
  </si>
  <si>
    <t xml:space="preserve">311125 - أصول  ثابتة -المساجد ومرافقها </t>
  </si>
  <si>
    <t>311126 - أصول ثابتة - مراكز البحوث والمختبرات</t>
  </si>
  <si>
    <t xml:space="preserve">311127 - أصول ثابتة- مباني رياضية وثقافية </t>
  </si>
  <si>
    <t>311129 - المباني الأخرى</t>
  </si>
  <si>
    <t>31113 - الانشاءات</t>
  </si>
  <si>
    <t>311131 - الانشاءات الخدمية</t>
  </si>
  <si>
    <t xml:space="preserve">3111311 - الانشاءات- الطرق والانارة </t>
  </si>
  <si>
    <t>3111312 - انشاءات- السكك الحديدية ومحطات القطارات</t>
  </si>
  <si>
    <t>3111313 - انشاءات- المطارات والموانىء ومحطات النقل البري</t>
  </si>
  <si>
    <t>3111314 - انشاءات- الميادين والمنتزهات</t>
  </si>
  <si>
    <t>3111315 - محطات وشبكات خدمية</t>
  </si>
  <si>
    <t>3113151 - إنشاءات- محطات وشبكات الكهرباء</t>
  </si>
  <si>
    <t>3113152 - انشاءات- محطات وشبكات المياه والخزانات</t>
  </si>
  <si>
    <t xml:space="preserve">3113153 - انشاءات- محطات وشبكات الصرف الصحي ومعالجة المياه </t>
  </si>
  <si>
    <t xml:space="preserve">3113154 - انشاءات- محطات وشبكات تصريف مياه الأمطار ودرء أخطار السيول </t>
  </si>
  <si>
    <t xml:space="preserve">311316 - إنشاءات- سدود المياه </t>
  </si>
  <si>
    <t>3111319 - المرافق العامة والانشاءات الأخرى</t>
  </si>
  <si>
    <t>31114 - تحسينات الأراضي</t>
  </si>
  <si>
    <t>31118 - المشاريع الطارئة</t>
  </si>
  <si>
    <t>3112 - آلات ومعدات وأجهزة</t>
  </si>
  <si>
    <t>31121 - معدات نقل</t>
  </si>
  <si>
    <t xml:space="preserve">311211 - آلات ومعدات وأجهزة- السيارات </t>
  </si>
  <si>
    <t>311212 - آلات ومعدات وأجهزة- الطائرات</t>
  </si>
  <si>
    <t>311213 - آلات ومعدات وأجهزة- وسائط بحرية</t>
  </si>
  <si>
    <t>311214 - آلات ومعدات وأجهزة- القطارات</t>
  </si>
  <si>
    <t>311219 - آلات ومعدات وأجهزة-معدات نقل أخرى</t>
  </si>
  <si>
    <t>31122 - آلات ومعدات أخرى عدا معدات النقل</t>
  </si>
  <si>
    <t xml:space="preserve">311221 - المعدات والأجهزة الطبيىة والمختبرات </t>
  </si>
  <si>
    <t xml:space="preserve">31123 - آلات ومعدات غير مصنفة في مكان آخر </t>
  </si>
  <si>
    <t>31124 - معدات  زراعية وبيئية وبيطرية والمخبرية الزراعية والبيطرية</t>
  </si>
  <si>
    <t xml:space="preserve">31125 - معدات وأجهزة الاتصالات المرئي والمسموع </t>
  </si>
  <si>
    <t xml:space="preserve">31126 - معدات الطرق والحفر والمضخات والمولدات </t>
  </si>
  <si>
    <t>31127 - الأثاث</t>
  </si>
  <si>
    <t>31129 - معدات وآلات أخرى متنوعة</t>
  </si>
  <si>
    <t>3113 - أصول ثابتة أخرى</t>
  </si>
  <si>
    <t>31131 - الموارد البيولوجية المزروعة</t>
  </si>
  <si>
    <t>311311 - الموارد الحيوانية ذات الانتاج المتكرر</t>
  </si>
  <si>
    <t>311312 - موارد الأشجار والمحاصيل والنباتات ذات الانتاج المتكرر</t>
  </si>
  <si>
    <t>31132 - منتجات الملكية الفكرية</t>
  </si>
  <si>
    <t>311321 - البحث والتطوير</t>
  </si>
  <si>
    <t>311322 - التنقيب عن المعادن وتقييمها</t>
  </si>
  <si>
    <t>311324 - الأعمال الأدبية والفنية الأصلية</t>
  </si>
  <si>
    <t>311325 - منتجات الملكية الفكرية الأخرى</t>
  </si>
  <si>
    <t>3114 - نظام التسلح</t>
  </si>
  <si>
    <t>312 - مخزونات</t>
  </si>
  <si>
    <t>31221 - مواد وإمدادات</t>
  </si>
  <si>
    <t>31222 - الأعمال قيد الإنجاز</t>
  </si>
  <si>
    <t xml:space="preserve">31223 - سلع تامة الصنع </t>
  </si>
  <si>
    <t xml:space="preserve">31224 - سلع مشتراة بغرض إعادة  البيع </t>
  </si>
  <si>
    <t>31225 - مخزونات عسكرية</t>
  </si>
  <si>
    <t xml:space="preserve">313 - النفائس </t>
  </si>
  <si>
    <t>314 - أصول غير منتجة</t>
  </si>
  <si>
    <t>3141 - أراضي وعقاران</t>
  </si>
  <si>
    <t>31411 - شراء عقارات</t>
  </si>
  <si>
    <t xml:space="preserve">3142 - موارد معدنية ونموارد الطاقة </t>
  </si>
  <si>
    <t>3143 - أصول أخرى تتوافر طبيعياً</t>
  </si>
  <si>
    <t xml:space="preserve">31431 - الموارد البيولوجية غير المزروعة </t>
  </si>
  <si>
    <t>31432 - الموارد المائية</t>
  </si>
  <si>
    <t>31433 - موارد طبيعية أخرى</t>
  </si>
  <si>
    <t>3144 - أصول غير منتجة غير منظورة</t>
  </si>
  <si>
    <t>31441 - العقود- عقود الايجار- التراخيص</t>
  </si>
  <si>
    <t xml:space="preserve">314411 - عقود الايجار التشغيلية للتسويق </t>
  </si>
  <si>
    <t>314412 - تراخيص لاستخدام الموارد الطبيعية</t>
  </si>
  <si>
    <t>314413 - تراخيص القيام بأنشطة خاصة</t>
  </si>
  <si>
    <t>314414 - حق الحصول على سلع وخدمات في المستقبل على أساس حصري</t>
  </si>
  <si>
    <t>31442 - الشهرة التجارية وأصول تجارية أخرى</t>
  </si>
  <si>
    <t>31443 - أصول أخرى غير منتجة غير منظورة</t>
  </si>
  <si>
    <t>سعودى</t>
  </si>
  <si>
    <t>غير سعودى</t>
  </si>
  <si>
    <t>CPU/Core/GHz</t>
  </si>
  <si>
    <t>20/400/1THz</t>
  </si>
  <si>
    <t>10/150/400GHz</t>
  </si>
  <si>
    <t>Usage %</t>
  </si>
  <si>
    <t>N/A</t>
  </si>
  <si>
    <t>إجمالي عدد أجهزة الشبكات</t>
  </si>
  <si>
    <t>نسبة التغير في الاحتياج المستقبلي  لثلاثة اعوام قادمه</t>
  </si>
  <si>
    <t xml:space="preserve">main DC </t>
  </si>
  <si>
    <t>Branch 1</t>
  </si>
  <si>
    <t>نظام سطح المكتب الأفتراضى</t>
  </si>
  <si>
    <t xml:space="preserve">الشركة المقدمه للنظام </t>
  </si>
  <si>
    <t>Citrix</t>
  </si>
  <si>
    <t>عدد الرخص</t>
  </si>
  <si>
    <t>نوع الرخص</t>
  </si>
  <si>
    <t>للجهاز / للمستخدم</t>
  </si>
  <si>
    <t>مدة العقد</t>
  </si>
  <si>
    <t>تكلفة الرخص</t>
  </si>
  <si>
    <t xml:space="preserve">اقصى عدد للمستخدمين فى نفس الوقت </t>
  </si>
  <si>
    <t>الخوادم الخاصة بسطح المكتب الأفتراضى</t>
  </si>
  <si>
    <t>العدد | القيمة | النسبة</t>
  </si>
  <si>
    <t>م</t>
  </si>
  <si>
    <t>الاســـــم</t>
  </si>
  <si>
    <t>رقم الموظف</t>
  </si>
  <si>
    <t>اسم الوظيفة</t>
  </si>
  <si>
    <t>القسم</t>
  </si>
  <si>
    <t>طبيعة العمل</t>
  </si>
  <si>
    <t>الجنسية</t>
  </si>
  <si>
    <t>رفم الهوية / الإقامة</t>
  </si>
  <si>
    <t xml:space="preserve">تاريخ الميلاد </t>
  </si>
  <si>
    <t>سنوات الخبرة قبل التعيين</t>
  </si>
  <si>
    <t>تاريخ التعيين بالجامعة</t>
  </si>
  <si>
    <t>الكادر الوظيفي</t>
  </si>
  <si>
    <t>المؤهل</t>
  </si>
  <si>
    <t>قرارت وخبرات</t>
  </si>
  <si>
    <t>شهادات أضافيه</t>
  </si>
  <si>
    <t>عدد الدورات</t>
  </si>
  <si>
    <t>التخصص</t>
  </si>
  <si>
    <t>رقم الجوال</t>
  </si>
  <si>
    <t>البريد الالكتروني</t>
  </si>
  <si>
    <t>تاريخ التعيين بالدولة</t>
  </si>
  <si>
    <t>المرتبة</t>
  </si>
  <si>
    <t>مواقع الجهة</t>
  </si>
  <si>
    <t>اسم الموقع</t>
  </si>
  <si>
    <t>عدد الخوادم المستخدمة لاستضافة التطبيق (Application Server)</t>
  </si>
  <si>
    <t>عدد الخوادم المستخدمة لاستضافة قواعد البيانات (Database Server)</t>
  </si>
  <si>
    <t>تكلفة الخوادم المستخدمة لاستضافة قواعد البيانات (Database Server)</t>
  </si>
  <si>
    <t>تكلفة الخوادم المستخدمة لاستضافة التطبيق (Application Server)</t>
  </si>
  <si>
    <t>موقع الخوادم المستخدمة لاستضافة التطبيق (Application Server)</t>
  </si>
  <si>
    <t>موقع الخوادم المستخدمة لاستضافة قواعد البيانات (Database Server)</t>
  </si>
  <si>
    <t>ادخل عدد الخوادم المستخدمة لاستضافة التطبيق</t>
  </si>
  <si>
    <t>ادخل التكلفة التقريبية للخوادم المستخدمة لاستضافة التطبيق (تشمل التكلفة التشغيلية والرأسمالية - ان وجدت)</t>
  </si>
  <si>
    <t>ادخل التكلفة التقريبية للخوادم المستخدمة لاستضافة لقواعد البيانات (تشمل التكلفة التشغيلية والرأسمالية - ان وجدت)</t>
  </si>
  <si>
    <t>ادخل موقع استضافة المستخدمة لاستضافة التطبيق (موقع مركز البيانات او البيئة السحابية)</t>
  </si>
  <si>
    <t>ادخل موقع استضافة المستخدمة لاستضافة قواعد البيانات (موقع مركز البيانات او البيئة السحابية)</t>
  </si>
  <si>
    <t>ادخل عدد الخوادم المستخدمة لاستضافة قواعد البيانات</t>
  </si>
  <si>
    <t>اسم الجامعة</t>
  </si>
  <si>
    <t>اسم ممثل الجامعة:</t>
  </si>
  <si>
    <t>إجمالي عدد الموظفين في الجامعة</t>
  </si>
  <si>
    <t>إجمالي عدد موظفي الإدارة العامة لتقنية المعلومات</t>
  </si>
  <si>
    <t xml:space="preserve">إدارة/ قسم / وحدة </t>
  </si>
  <si>
    <t>عدد مواقع الإدارة العامة لتقنية المعلومات</t>
  </si>
  <si>
    <t>الإحداثيات</t>
  </si>
  <si>
    <t>قدرة المعالجات (CPU)</t>
  </si>
  <si>
    <t>سعة التخزين (Storage)</t>
  </si>
  <si>
    <t>سعة الذاكرة (RAM)</t>
  </si>
  <si>
    <t>DC 1 (Main)</t>
  </si>
  <si>
    <t>DC 2 (DR)</t>
  </si>
  <si>
    <t>ملاحظة: إذا كان هناك مراكز إضافية فيرجى إضافتها</t>
  </si>
  <si>
    <t>الشركة المشغلة- في حال اختيار (اخرى)</t>
  </si>
  <si>
    <t>نوع الخدمة - في حال اختيار (أخرى)</t>
  </si>
  <si>
    <t>الشركة المشغلة - في حال اختيار (اخرى)</t>
  </si>
  <si>
    <r>
      <rPr>
        <b/>
        <sz val="12"/>
        <color theme="1"/>
        <rFont val="Calibri"/>
        <family val="2"/>
        <scheme val="minor"/>
      </rPr>
      <t>أخرى</t>
    </r>
    <r>
      <rPr>
        <i/>
        <sz val="12"/>
        <color theme="1"/>
        <rFont val="Calibri"/>
        <family val="2"/>
        <scheme val="minor"/>
      </rPr>
      <t xml:space="preserve">
</t>
    </r>
    <r>
      <rPr>
        <i/>
        <sz val="12"/>
        <color theme="1" tint="0.499984740745262"/>
        <rFont val="Calibri"/>
        <family val="2"/>
        <scheme val="minor"/>
      </rPr>
      <t>مصاريف متنوعة أو غير محددة حدد أدناه أي تفاصيل أخرى</t>
    </r>
  </si>
  <si>
    <r>
      <rPr>
        <b/>
        <sz val="12"/>
        <color theme="1"/>
        <rFont val="Calibri"/>
        <family val="2"/>
        <scheme val="minor"/>
      </rPr>
      <t>عدد مواقع الجهة (المواقع الجغرافية مثال : الفروع)</t>
    </r>
    <r>
      <rPr>
        <sz val="12"/>
        <color theme="1"/>
        <rFont val="Calibri"/>
        <family val="2"/>
        <scheme val="minor"/>
      </rPr>
      <t xml:space="preserve">
</t>
    </r>
    <r>
      <rPr>
        <i/>
        <sz val="12"/>
        <color theme="1" tint="0.499984740745262"/>
        <rFont val="Calibri"/>
        <family val="2"/>
        <scheme val="minor"/>
      </rPr>
      <t>(عنوانين مختلفة)</t>
    </r>
  </si>
  <si>
    <r>
      <t xml:space="preserve">تفاصيل الخدمة
</t>
    </r>
    <r>
      <rPr>
        <i/>
        <sz val="12"/>
        <color rgb="FF000000"/>
        <rFont val="Calibri"/>
        <family val="2"/>
        <scheme val="minor"/>
      </rPr>
      <t>الشبكات | التخزين | الخواديم | الخواديم الافتراضية | نظم التشغيل | النظم الوسيطة | وقت التشغيل | البيانات | التطبيقات</t>
    </r>
  </si>
  <si>
    <t>اسم النظام/ التطبيق</t>
  </si>
  <si>
    <t>أدخل اسم التطبيق (مثال: أوراكل)</t>
  </si>
  <si>
    <t>أدخل الوصف الوظيفي المختصر للتطبيق (مثال، تطبيق إدارة الحسابات)</t>
  </si>
  <si>
    <t>حدد نوع التطبيق من القائمة التالية (مثال، أساسي للجهة (نظام خاص بالجهة)، أو داعم للجهة (مثال : انظمة الرواتب، المالية)</t>
  </si>
  <si>
    <t>حدد تصنيف التطبيق من القائمة التالية (مثال، تطبيق موارد المؤسسة ERP، تطبيق للبنية التحتية  )</t>
  </si>
  <si>
    <t>أدخل تاريخ إنتهاء الاشتراك (اليوم، الشهر، السنة)</t>
  </si>
  <si>
    <t>ادخل اسم مورد التطبيق او المنظمة المتعاقدة (مثال، ساب)</t>
  </si>
  <si>
    <t>أدخل رقم رقم الإصدار/النسخة للتطبيق (مثال، ساب HANA )</t>
  </si>
  <si>
    <t>حدد نوع المشروع من القائمة التالية (مثال، التحول والتطويرTransformation and Improvement أو صيانة وتشغيل)</t>
  </si>
  <si>
    <t>حدد أولوية المشروع من القائمة التالية (مثال، متوسط الأهمية)</t>
  </si>
  <si>
    <t>حدد نوع المشروع من القائمة التالية (مثال، الخدمات الإلكترونية والأتمتة)</t>
  </si>
  <si>
    <t>أدخل تاريخ بداية المشروع (اليوم، الشهر، السنة)</t>
  </si>
  <si>
    <t>أدخل مدة المشروع (أشهر أو سنوات)</t>
  </si>
  <si>
    <t>أدخل اسم المشروع (مثال: مشروع الصيانة والتشغيل)</t>
  </si>
  <si>
    <t>قدرة المعالجة (CPU)</t>
  </si>
  <si>
    <r>
      <t>المرجع للقوائم السابقة بالنموذج (</t>
    </r>
    <r>
      <rPr>
        <sz val="12"/>
        <rFont val="Calibri"/>
        <family val="2"/>
        <scheme val="minor"/>
      </rPr>
      <t>إن</t>
    </r>
    <r>
      <rPr>
        <b/>
        <sz val="12"/>
        <rFont val="Calibri"/>
        <family val="2"/>
        <scheme val="minor"/>
      </rPr>
      <t xml:space="preserve"> وجدت)</t>
    </r>
  </si>
  <si>
    <t>البينة المؤسسية</t>
  </si>
  <si>
    <t xml:space="preserve">أسماء إبراهيم عبدالله العثمان </t>
  </si>
  <si>
    <t xml:space="preserve">مطور برامج </t>
  </si>
  <si>
    <t>إدارة المحتوى الرقمي</t>
  </si>
  <si>
    <t>سعودي</t>
  </si>
  <si>
    <t>6-10-1407</t>
  </si>
  <si>
    <t>حاسب آلي</t>
  </si>
  <si>
    <t>بكالوريس</t>
  </si>
  <si>
    <t>a.alothman@psau.edu.sa</t>
  </si>
  <si>
    <t xml:space="preserve"> 6-6-1434</t>
  </si>
  <si>
    <t>10-11-1431</t>
  </si>
  <si>
    <t xml:space="preserve">محرر محتوى رقمي </t>
  </si>
  <si>
    <t>خالد نامي مسعود الدوسري</t>
  </si>
  <si>
    <t>فني دعم مساعد</t>
  </si>
  <si>
    <t>العمل في البنية التحتية لوزارة المالية بالإضافة للعمل في الإدارة الحالية</t>
  </si>
  <si>
    <t>دبلوم شبكات و أنظمة تشغيل</t>
  </si>
  <si>
    <t>لغة إنجليزية</t>
  </si>
  <si>
    <t>k.aldaosari@psau.edu.sa</t>
  </si>
  <si>
    <t>عبدالله لطيف شلاش العنزي</t>
  </si>
  <si>
    <t>مدير الإدارة</t>
  </si>
  <si>
    <t>29-02-1397</t>
  </si>
  <si>
    <t>a.alanazi@psau.edu.sa</t>
  </si>
  <si>
    <t>01-07-1401</t>
  </si>
  <si>
    <t>07-04-1425</t>
  </si>
  <si>
    <t>21-03-1443</t>
  </si>
  <si>
    <t>عبدالعزيز بن يوسف العيد</t>
  </si>
  <si>
    <t>إداري</t>
  </si>
  <si>
    <t>a.alied@psau.edu.sa</t>
  </si>
  <si>
    <t xml:space="preserve">1000574	</t>
  </si>
  <si>
    <t xml:space="preserve">كبير مصممي برامج	</t>
  </si>
  <si>
    <t>مدير التطوير والجودة - مدير البوابة الإلكترونية - مدير التعلم الإلكتروني - مدير المحتوى الرقمي</t>
  </si>
  <si>
    <t>17-10-1422</t>
  </si>
  <si>
    <t xml:space="preserve"> 24-01-1431</t>
  </si>
  <si>
    <t>شهادات إضافيه</t>
  </si>
  <si>
    <t>روابي صالح محمد الحربي</t>
  </si>
  <si>
    <t>مصمم برامج</t>
  </si>
  <si>
    <t xml:space="preserve">إدارة المحتوى الرقمي </t>
  </si>
  <si>
    <t>مصمم جرافيك</t>
  </si>
  <si>
    <t>سعودية</t>
  </si>
  <si>
    <t>سنتين</t>
  </si>
  <si>
    <t>ديسمبر ٢٠٢١</t>
  </si>
  <si>
    <t>متعاقد</t>
  </si>
  <si>
    <t>بكالريوس</t>
  </si>
  <si>
    <t>٦ سنوات</t>
  </si>
  <si>
    <t xml:space="preserve">ACP in Visual Design
ACP in Photoshop 
ACP in Illistrator
معسكر تصميم تجربة وواجهة المستخدم من أكاديمية طويق  </t>
  </si>
  <si>
    <t>نظم المعلومات</t>
  </si>
  <si>
    <t>r.alharby@psau.edu.sa</t>
  </si>
  <si>
    <t>1\5\1411</t>
  </si>
  <si>
    <t>18\5\1435</t>
  </si>
  <si>
    <t xml:space="preserve">مطور واجهات مستخدم باستخدام html,css,javasecript مطور ويب باستخدام لغة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</si>
</sst>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SAR]\ * #,##0.00_-;\-[$SAR]\ * #,##0.00_-;_-[$SAR]\ * &quot;-&quot;??_-;_-@_-"/>
    <numFmt numFmtId="166" formatCode="_(* #,##0_);_(* \(#,##0\);_(* &quot;-&quot;??_);_(@_)"/>
    <numFmt numFmtId="167" formatCode="_-[$SAR]\ * #,##0_-;\-[$SAR]\ * #,##0_-;_-[$SAR]\ * &quot;-&quot;??_-;_-@_-"/>
    <numFmt numFmtId="168" formatCode="B2\ yyyy/mm/dd"/>
    <numFmt numFmtId="169" formatCode="[$-1970000]B2dd/mm/yyyy;@"/>
    <numFmt numFmtId="170" formatCode="[$-2000401]0"/>
    <numFmt numFmtId="171" formatCode="[$-2000000]dd/mm/yyyy"/>
  </numFmts>
  <fonts count="54">
    <font>
      <sz val="11"/>
      <color theme="1"/>
      <name val="Calibri"/>
      <family val="2"/>
      <scheme val="minor"/>
    </font>
    <font>
      <sz val="10"/>
      <color theme="1"/>
      <name val="Arial"/>
      <family val="2"/>
    </font>
    <font>
      <sz val="11"/>
      <color theme="1"/>
      <name val="Calibri"/>
      <family val="2"/>
      <scheme val="minor"/>
    </font>
    <font>
      <sz val="8"/>
      <name val="Calibri"/>
      <family val="2"/>
      <scheme val="minor"/>
    </font>
    <font>
      <sz val="10"/>
      <color theme="1"/>
      <name val="DIN Next LT Arabic"/>
      <family val="2"/>
    </font>
    <font>
      <sz val="10"/>
      <name val="DIN Next LT Arabic"/>
      <family val="2"/>
    </font>
    <font>
      <b/>
      <sz val="11"/>
      <color theme="1"/>
      <name val="Calibri"/>
      <family val="2"/>
      <scheme val="minor"/>
    </font>
    <font>
      <sz val="11"/>
      <name val="Calibri"/>
      <family val="2"/>
      <scheme val="minor"/>
    </font>
    <font>
      <sz val="11"/>
      <color rgb="FFFF0000"/>
      <name val="Calibri"/>
      <family val="2"/>
      <scheme val="minor"/>
    </font>
    <font>
      <sz val="10"/>
      <color theme="1"/>
      <name val="Calibri"/>
      <family val="2"/>
      <scheme val="minor"/>
    </font>
    <font>
      <sz val="10"/>
      <color theme="0"/>
      <name val="Calibri"/>
      <family val="2"/>
      <scheme val="minor"/>
    </font>
    <font>
      <b/>
      <sz val="10"/>
      <color theme="0"/>
      <name val="Calibri"/>
      <family val="2"/>
      <scheme val="minor"/>
    </font>
    <font>
      <sz val="10"/>
      <color theme="1" tint="0.499984740745262"/>
      <name val="Calibri"/>
      <family val="2"/>
      <scheme val="minor"/>
    </font>
    <font>
      <b/>
      <sz val="10"/>
      <name val="Calibri"/>
      <family val="2"/>
      <scheme val="minor"/>
    </font>
    <font>
      <sz val="10"/>
      <name val="Calibri"/>
      <family val="2"/>
      <scheme val="minor"/>
    </font>
    <font>
      <sz val="10"/>
      <color rgb="FFFFC000"/>
      <name val="Calibri"/>
      <family val="2"/>
      <scheme val="minor"/>
    </font>
    <font>
      <sz val="10"/>
      <color rgb="FF69B44E"/>
      <name val="Calibri"/>
      <family val="2"/>
      <scheme val="minor"/>
    </font>
    <font>
      <sz val="10"/>
      <color theme="5"/>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b/>
      <sz val="10"/>
      <color rgb="FF000000"/>
      <name val="DIN Next LT Arabic"/>
      <family val="2"/>
    </font>
    <font>
      <b/>
      <sz val="10"/>
      <color rgb="FF000000"/>
      <name val="Calibri"/>
      <family val="2"/>
      <scheme val="minor"/>
    </font>
    <font>
      <u/>
      <sz val="11"/>
      <color theme="10"/>
      <name val="Calibri"/>
      <family val="2"/>
      <scheme val="minor"/>
    </font>
    <font>
      <b/>
      <sz val="9"/>
      <name val="Calibri"/>
      <family val="2"/>
      <scheme val="minor"/>
    </font>
    <font>
      <sz val="9"/>
      <name val="Calibri"/>
      <family val="2"/>
      <scheme val="minor"/>
    </font>
    <font>
      <b/>
      <sz val="12"/>
      <color theme="0"/>
      <name val="Calibri"/>
      <family val="2"/>
      <scheme val="minor"/>
    </font>
    <font>
      <b/>
      <sz val="12"/>
      <name val="Calibri"/>
      <family val="2"/>
      <scheme val="minor"/>
    </font>
    <font>
      <sz val="11"/>
      <color theme="6"/>
      <name val="Calibri"/>
      <family val="2"/>
      <scheme val="minor"/>
    </font>
    <font>
      <b/>
      <sz val="12"/>
      <color theme="1"/>
      <name val="Calibri"/>
      <family val="2"/>
      <scheme val="minor"/>
    </font>
    <font>
      <b/>
      <sz val="12"/>
      <color rgb="FF000000"/>
      <name val="Calibri"/>
      <family val="2"/>
      <scheme val="minor"/>
    </font>
    <font>
      <sz val="12"/>
      <color theme="2" tint="-0.499984740745262"/>
      <name val="Calibri"/>
      <family val="2"/>
      <scheme val="minor"/>
    </font>
    <font>
      <sz val="12"/>
      <color theme="6"/>
      <name val="Calibri"/>
      <family val="2"/>
      <scheme val="minor"/>
    </font>
    <font>
      <sz val="12"/>
      <color theme="1"/>
      <name val="Calibri"/>
      <family val="2"/>
      <scheme val="minor"/>
    </font>
    <font>
      <b/>
      <sz val="12"/>
      <color theme="2" tint="-0.499984740745262"/>
      <name val="Calibri"/>
      <family val="2"/>
      <scheme val="minor"/>
    </font>
    <font>
      <sz val="12"/>
      <color theme="0"/>
      <name val="Calibri"/>
      <family val="2"/>
      <scheme val="minor"/>
    </font>
    <font>
      <sz val="12"/>
      <name val="Calibri"/>
      <family val="2"/>
      <scheme val="minor"/>
    </font>
    <font>
      <sz val="12"/>
      <color theme="2" tint="-9.9978637043366805E-2"/>
      <name val="Calibri"/>
      <family val="2"/>
      <scheme val="minor"/>
    </font>
    <font>
      <sz val="12"/>
      <color rgb="FFFF0000"/>
      <name val="Calibri"/>
      <family val="2"/>
      <scheme val="minor"/>
    </font>
    <font>
      <b/>
      <sz val="12"/>
      <color theme="1" tint="0.499984740745262"/>
      <name val="Calibri"/>
      <family val="2"/>
      <scheme val="minor"/>
    </font>
    <font>
      <sz val="12"/>
      <color theme="0" tint="-0.249977111117893"/>
      <name val="Calibri"/>
      <family val="2"/>
      <scheme val="minor"/>
    </font>
    <font>
      <i/>
      <sz val="12"/>
      <color theme="1"/>
      <name val="Calibri"/>
      <family val="2"/>
      <scheme val="minor"/>
    </font>
    <font>
      <i/>
      <sz val="12"/>
      <color theme="1" tint="0.499984740745262"/>
      <name val="Calibri"/>
      <family val="2"/>
      <scheme val="minor"/>
    </font>
    <font>
      <sz val="12"/>
      <color rgb="FF000000"/>
      <name val="Calibri"/>
      <family val="2"/>
      <scheme val="minor"/>
    </font>
    <font>
      <sz val="14"/>
      <color rgb="FF000000"/>
      <name val="Calibri"/>
      <family val="2"/>
      <scheme val="minor"/>
    </font>
    <font>
      <i/>
      <sz val="12"/>
      <color rgb="FF000000"/>
      <name val="Calibri"/>
      <family val="2"/>
      <scheme val="minor"/>
    </font>
    <font>
      <sz val="10"/>
      <color theme="0" tint="-0.34998626667073579"/>
      <name val="Calibri"/>
      <family val="2"/>
      <scheme val="minor"/>
    </font>
    <font>
      <sz val="12"/>
      <color theme="1" tint="0.499984740745262"/>
      <name val="Calibri"/>
      <family val="2"/>
      <scheme val="minor"/>
    </font>
    <font>
      <sz val="12"/>
      <color theme="0" tint="-0.34998626667073579"/>
      <name val="Calibri"/>
      <family val="2"/>
      <scheme val="minor"/>
    </font>
    <font>
      <sz val="11"/>
      <color theme="0" tint="-0.34998626667073579"/>
      <name val="Calibri"/>
      <family val="2"/>
      <scheme val="minor"/>
    </font>
    <font>
      <b/>
      <sz val="12"/>
      <color indexed="8"/>
      <name val="Calibri"/>
      <family val="2"/>
      <scheme val="minor"/>
    </font>
    <font>
      <b/>
      <i/>
      <sz val="12"/>
      <name val="Calibri"/>
      <family val="2"/>
      <scheme val="minor"/>
    </font>
    <font>
      <sz val="12"/>
      <color theme="1"/>
      <name val="Arial"/>
      <family val="2"/>
    </font>
    <font>
      <u/>
      <sz val="10"/>
      <color theme="10"/>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DDDDDD"/>
        <bgColor indexed="64"/>
      </patternFill>
    </fill>
    <fill>
      <patternFill patternType="solid">
        <fgColor rgb="FF264B5A"/>
        <bgColor indexed="64"/>
      </patternFill>
    </fill>
    <fill>
      <patternFill patternType="solid">
        <fgColor rgb="FFA7A9AC"/>
        <bgColor indexed="64"/>
      </patternFill>
    </fill>
    <fill>
      <patternFill patternType="solid">
        <fgColor rgb="FF22CCD4"/>
        <bgColor indexed="64"/>
      </patternFill>
    </fill>
    <fill>
      <patternFill patternType="solid">
        <fgColor theme="9" tint="0.79998168889431442"/>
        <bgColor indexed="64"/>
      </patternFill>
    </fill>
    <fill>
      <patternFill patternType="solid">
        <fgColor rgb="FFE2EFDA"/>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rgb="FF92D050"/>
        <bgColor indexed="64"/>
      </patternFill>
    </fill>
    <fill>
      <patternFill patternType="solid">
        <fgColor theme="8" tint="0.39997558519241921"/>
        <bgColor indexed="0"/>
      </patternFill>
    </fill>
  </fills>
  <borders count="26">
    <border>
      <left/>
      <right/>
      <top/>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right/>
      <top style="hair">
        <color theme="0" tint="-0.14999847407452621"/>
      </top>
      <bottom style="hair">
        <color theme="0" tint="-0.14999847407452621"/>
      </bottom>
      <diagonal/>
    </border>
    <border>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bottom style="hair">
        <color theme="0" tint="-0.14999847407452621"/>
      </bottom>
      <diagonal/>
    </border>
    <border>
      <left/>
      <right style="hair">
        <color theme="0" tint="-0.1499984740745262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theme="0"/>
      </left>
      <right style="hair">
        <color theme="0"/>
      </right>
      <top style="hair">
        <color theme="0"/>
      </top>
      <bottom style="hair">
        <color theme="0"/>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double">
        <color auto="1"/>
      </right>
      <top style="double">
        <color auto="1"/>
      </top>
      <bottom/>
      <diagonal/>
    </border>
    <border>
      <left style="double">
        <color auto="1"/>
      </left>
      <right style="thin">
        <color indexed="64"/>
      </right>
      <top style="double">
        <color auto="1"/>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double">
        <color indexed="64"/>
      </right>
      <top style="double">
        <color auto="1"/>
      </top>
      <bottom style="thin">
        <color indexed="64"/>
      </bottom>
      <diagonal/>
    </border>
    <border>
      <left style="double">
        <color auto="1"/>
      </left>
      <right style="thin">
        <color auto="1"/>
      </right>
      <top style="thin">
        <color indexed="64"/>
      </top>
      <bottom style="thin">
        <color indexed="64"/>
      </bottom>
      <diagonal/>
    </border>
    <border>
      <left style="thin">
        <color indexed="64"/>
      </left>
      <right style="double">
        <color auto="1"/>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hair">
        <color theme="0"/>
      </left>
      <right style="hair">
        <color theme="0"/>
      </right>
      <top style="hair">
        <color theme="0"/>
      </top>
      <bottom/>
      <diagonal/>
    </border>
  </borders>
  <cellStyleXfs count="7">
    <xf numFmtId="0" fontId="0" fillId="0" borderId="0"/>
    <xf numFmtId="9" fontId="2" fillId="0" borderId="0" applyFont="0" applyFill="0" applyBorder="0" applyAlignment="0" applyProtection="0"/>
    <xf numFmtId="0" fontId="2" fillId="0" borderId="0"/>
    <xf numFmtId="0" fontId="1" fillId="0" borderId="0"/>
    <xf numFmtId="164" fontId="2" fillId="0" borderId="0" applyFont="0" applyFill="0" applyBorder="0" applyAlignment="0" applyProtection="0"/>
    <xf numFmtId="0" fontId="23" fillId="0" borderId="0" applyNumberFormat="0" applyFill="0" applyBorder="0" applyAlignment="0" applyProtection="0"/>
    <xf numFmtId="43" fontId="2" fillId="0" borderId="0" applyFont="0" applyFill="0" applyBorder="0" applyAlignment="0" applyProtection="0"/>
  </cellStyleXfs>
  <cellXfs count="264">
    <xf numFmtId="0" fontId="0" fillId="0" borderId="0" xfId="0"/>
    <xf numFmtId="0" fontId="4"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6" fillId="0" borderId="0" xfId="0" applyFont="1" applyAlignment="1">
      <alignment horizontal="center"/>
    </xf>
    <xf numFmtId="49" fontId="5" fillId="4" borderId="0" xfId="1" applyNumberFormat="1" applyFont="1" applyFill="1" applyBorder="1" applyAlignment="1" applyProtection="1">
      <alignment horizontal="right" vertical="center"/>
      <protection locked="0"/>
    </xf>
    <xf numFmtId="0" fontId="0" fillId="0" borderId="0" xfId="0" applyAlignment="1">
      <alignment horizontal="right"/>
    </xf>
    <xf numFmtId="0" fontId="0" fillId="0" borderId="0" xfId="0" applyAlignment="1">
      <alignment horizontal="right" readingOrder="2"/>
    </xf>
    <xf numFmtId="0" fontId="8" fillId="0" borderId="0" xfId="0" applyFont="1" applyAlignment="1">
      <alignment wrapText="1"/>
    </xf>
    <xf numFmtId="0" fontId="9" fillId="0" borderId="0" xfId="0" applyFont="1" applyAlignment="1">
      <alignment horizontal="right" vertical="center"/>
    </xf>
    <xf numFmtId="0" fontId="12" fillId="0" borderId="0" xfId="0" applyFont="1" applyAlignment="1">
      <alignment horizontal="right" vertical="center"/>
    </xf>
    <xf numFmtId="0" fontId="13" fillId="0" borderId="0" xfId="0" applyFont="1" applyAlignment="1">
      <alignment horizontal="right" vertical="center"/>
    </xf>
    <xf numFmtId="165" fontId="13" fillId="0" borderId="0" xfId="0" applyNumberFormat="1" applyFont="1" applyAlignment="1">
      <alignment vertical="center"/>
    </xf>
    <xf numFmtId="9" fontId="12" fillId="0" borderId="1" xfId="1" applyFont="1" applyFill="1" applyBorder="1" applyAlignment="1" applyProtection="1">
      <alignment horizontal="right" vertical="top" wrapText="1"/>
    </xf>
    <xf numFmtId="165" fontId="9" fillId="0" borderId="0" xfId="0" applyNumberFormat="1" applyFont="1" applyAlignment="1">
      <alignment horizontal="right" vertical="center"/>
    </xf>
    <xf numFmtId="0" fontId="13" fillId="5" borderId="0" xfId="0" applyFont="1" applyFill="1" applyAlignment="1">
      <alignment vertical="center"/>
    </xf>
    <xf numFmtId="0" fontId="13" fillId="5" borderId="0" xfId="0" applyFont="1" applyFill="1" applyAlignment="1">
      <alignment horizontal="right" vertical="center"/>
    </xf>
    <xf numFmtId="167" fontId="11" fillId="0" borderId="0" xfId="0" applyNumberFormat="1" applyFont="1" applyAlignment="1">
      <alignment vertical="center"/>
    </xf>
    <xf numFmtId="0" fontId="13" fillId="0" borderId="0" xfId="0" applyFont="1" applyAlignment="1">
      <alignment horizontal="center" vertical="center"/>
    </xf>
    <xf numFmtId="9" fontId="9" fillId="0" borderId="0" xfId="1" applyFont="1" applyAlignment="1" applyProtection="1">
      <alignment horizontal="right" vertical="center"/>
    </xf>
    <xf numFmtId="9" fontId="12" fillId="0" borderId="0" xfId="1" applyFont="1" applyFill="1" applyBorder="1" applyAlignment="1" applyProtection="1">
      <alignment horizontal="right" vertical="top" wrapText="1"/>
    </xf>
    <xf numFmtId="0" fontId="9" fillId="0" borderId="0" xfId="0" applyFont="1" applyAlignment="1">
      <alignment horizontal="right" vertical="center" readingOrder="2"/>
    </xf>
    <xf numFmtId="0" fontId="11" fillId="0" borderId="0" xfId="0" applyFont="1" applyAlignment="1">
      <alignment horizontal="right" vertical="center" readingOrder="2"/>
    </xf>
    <xf numFmtId="0" fontId="13" fillId="0" borderId="0" xfId="0" applyFont="1" applyAlignment="1">
      <alignment horizontal="right" vertical="center" readingOrder="2"/>
    </xf>
    <xf numFmtId="165" fontId="13" fillId="0" borderId="0" xfId="0" applyNumberFormat="1" applyFont="1" applyAlignment="1">
      <alignment horizontal="right" vertical="center" readingOrder="2"/>
    </xf>
    <xf numFmtId="165" fontId="13" fillId="0" borderId="0" xfId="0" applyNumberFormat="1" applyFont="1" applyAlignment="1">
      <alignment horizontal="right" vertical="center"/>
    </xf>
    <xf numFmtId="9" fontId="9" fillId="0" borderId="0" xfId="1" applyFont="1" applyAlignment="1" applyProtection="1">
      <alignment horizontal="right" vertical="center" readingOrder="2"/>
    </xf>
    <xf numFmtId="9" fontId="17" fillId="0" borderId="0" xfId="1" applyFont="1" applyFill="1" applyBorder="1" applyAlignment="1" applyProtection="1">
      <alignment horizontal="right" vertical="center" wrapText="1"/>
    </xf>
    <xf numFmtId="49" fontId="9" fillId="10" borderId="1" xfId="1" applyNumberFormat="1" applyFont="1" applyFill="1" applyBorder="1" applyAlignment="1" applyProtection="1">
      <alignment horizontal="right" vertical="center" readingOrder="2"/>
      <protection locked="0"/>
    </xf>
    <xf numFmtId="49" fontId="9" fillId="10" borderId="1" xfId="0" applyNumberFormat="1" applyFont="1" applyFill="1" applyBorder="1" applyAlignment="1" applyProtection="1">
      <alignment horizontal="right" vertical="center" readingOrder="2"/>
      <protection locked="0"/>
    </xf>
    <xf numFmtId="9" fontId="11" fillId="8"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7" fillId="11" borderId="8" xfId="0" applyFont="1" applyFill="1" applyBorder="1" applyAlignment="1">
      <alignment vertical="center"/>
    </xf>
    <xf numFmtId="0" fontId="21" fillId="0" borderId="0" xfId="0" applyFont="1" applyAlignment="1">
      <alignment horizontal="center" vertical="center"/>
    </xf>
    <xf numFmtId="0" fontId="18" fillId="11" borderId="8" xfId="0" applyFont="1" applyFill="1" applyBorder="1" applyAlignment="1">
      <alignment vertical="center"/>
    </xf>
    <xf numFmtId="0" fontId="18" fillId="11" borderId="8" xfId="0" applyFont="1" applyFill="1" applyBorder="1" applyAlignment="1">
      <alignment vertical="center" wrapText="1"/>
    </xf>
    <xf numFmtId="0" fontId="20" fillId="11" borderId="8" xfId="0" applyFont="1" applyFill="1" applyBorder="1" applyAlignment="1">
      <alignment vertical="center" wrapText="1"/>
    </xf>
    <xf numFmtId="1" fontId="18" fillId="11" borderId="8" xfId="0" applyNumberFormat="1" applyFont="1" applyFill="1" applyBorder="1" applyAlignment="1">
      <alignment vertical="center" wrapText="1"/>
    </xf>
    <xf numFmtId="0" fontId="22" fillId="0" borderId="8" xfId="0" applyFont="1" applyBorder="1" applyAlignment="1">
      <alignment horizontal="right" vertical="center"/>
    </xf>
    <xf numFmtId="0" fontId="22" fillId="0" borderId="8" xfId="0" applyFont="1" applyBorder="1" applyAlignment="1">
      <alignment horizontal="right" vertical="center" wrapText="1"/>
    </xf>
    <xf numFmtId="0" fontId="0" fillId="12" borderId="8" xfId="0" applyFill="1" applyBorder="1"/>
    <xf numFmtId="0" fontId="18" fillId="12" borderId="8" xfId="0" applyFont="1" applyFill="1" applyBorder="1" applyAlignment="1">
      <alignment vertical="center" wrapText="1"/>
    </xf>
    <xf numFmtId="0" fontId="8" fillId="0" borderId="0" xfId="0" applyFont="1" applyAlignment="1">
      <alignment horizontal="center" wrapText="1"/>
    </xf>
    <xf numFmtId="0" fontId="9" fillId="0" borderId="0" xfId="0" applyFont="1" applyAlignment="1">
      <alignment horizontal="right" vertical="center" wrapText="1"/>
    </xf>
    <xf numFmtId="49" fontId="14" fillId="4" borderId="0" xfId="1" applyNumberFormat="1" applyFont="1" applyFill="1" applyBorder="1" applyAlignment="1" applyProtection="1">
      <alignment horizontal="right" vertical="center" wrapText="1"/>
      <protection locked="0"/>
    </xf>
    <xf numFmtId="9" fontId="9" fillId="0" borderId="0" xfId="1" applyFont="1" applyAlignment="1" applyProtection="1">
      <alignment horizontal="right" vertical="center" wrapText="1"/>
    </xf>
    <xf numFmtId="165" fontId="9"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Alignment="1">
      <alignment horizontal="center" vertical="center" wrapText="1"/>
    </xf>
    <xf numFmtId="9" fontId="9" fillId="0" borderId="0" xfId="1" applyFont="1" applyAlignment="1" applyProtection="1">
      <alignment horizontal="center" vertical="center"/>
    </xf>
    <xf numFmtId="0" fontId="0" fillId="0" borderId="8" xfId="0" applyBorder="1"/>
    <xf numFmtId="0" fontId="12" fillId="0" borderId="0" xfId="0" applyFont="1" applyAlignment="1">
      <alignment horizontal="right" vertical="center" wrapText="1"/>
    </xf>
    <xf numFmtId="0" fontId="10" fillId="15" borderId="0" xfId="0" applyFont="1" applyFill="1" applyAlignment="1">
      <alignment horizontal="right" vertical="center"/>
    </xf>
    <xf numFmtId="0" fontId="10" fillId="15" borderId="0" xfId="0" applyFont="1" applyFill="1" applyAlignment="1">
      <alignment horizontal="center" vertical="center"/>
    </xf>
    <xf numFmtId="0" fontId="28" fillId="0" borderId="0" xfId="0" applyFont="1"/>
    <xf numFmtId="1" fontId="27" fillId="14" borderId="8" xfId="0" applyNumberFormat="1" applyFont="1" applyFill="1" applyBorder="1" applyAlignment="1">
      <alignment horizontal="center" vertical="center"/>
    </xf>
    <xf numFmtId="0" fontId="30" fillId="0" borderId="8" xfId="0" applyFont="1" applyBorder="1" applyAlignment="1">
      <alignment horizontal="right" vertical="center"/>
    </xf>
    <xf numFmtId="0" fontId="31" fillId="0" borderId="8" xfId="0" applyFont="1" applyBorder="1" applyAlignment="1">
      <alignment horizontal="right" vertical="center"/>
    </xf>
    <xf numFmtId="14" fontId="32" fillId="10" borderId="8" xfId="0" applyNumberFormat="1" applyFont="1" applyFill="1" applyBorder="1" applyAlignment="1" applyProtection="1">
      <alignment horizontal="center" vertical="center"/>
      <protection locked="0"/>
    </xf>
    <xf numFmtId="166" fontId="32" fillId="10" borderId="8" xfId="4" applyNumberFormat="1" applyFont="1" applyFill="1" applyBorder="1" applyAlignment="1" applyProtection="1">
      <alignment horizontal="center" vertical="center"/>
      <protection locked="0"/>
    </xf>
    <xf numFmtId="2" fontId="32" fillId="10" borderId="8" xfId="0" applyNumberFormat="1" applyFont="1" applyFill="1" applyBorder="1" applyAlignment="1" applyProtection="1">
      <alignment horizontal="center" vertical="center"/>
      <protection locked="0"/>
    </xf>
    <xf numFmtId="0" fontId="30" fillId="0" borderId="8" xfId="0" applyFont="1" applyBorder="1" applyAlignment="1">
      <alignment horizontal="right" vertical="center" wrapText="1"/>
    </xf>
    <xf numFmtId="9" fontId="32" fillId="10" borderId="8" xfId="1" applyFont="1" applyFill="1" applyBorder="1" applyAlignment="1" applyProtection="1">
      <alignment horizontal="center" vertical="center"/>
      <protection locked="0"/>
    </xf>
    <xf numFmtId="0" fontId="33" fillId="6" borderId="0" xfId="0" applyFont="1" applyFill="1"/>
    <xf numFmtId="0" fontId="33" fillId="2" borderId="0" xfId="0" applyFont="1" applyFill="1"/>
    <xf numFmtId="0" fontId="29" fillId="0" borderId="2" xfId="0" applyFont="1" applyBorder="1" applyAlignment="1">
      <alignment vertical="center"/>
    </xf>
    <xf numFmtId="0" fontId="29" fillId="0" borderId="3" xfId="0" applyFont="1" applyBorder="1" applyAlignment="1">
      <alignment vertical="center"/>
    </xf>
    <xf numFmtId="0" fontId="29" fillId="0" borderId="4" xfId="0" applyFont="1" applyBorder="1" applyAlignment="1">
      <alignment vertical="center"/>
    </xf>
    <xf numFmtId="0" fontId="35" fillId="15" borderId="0" xfId="0" applyFont="1" applyFill="1" applyAlignment="1">
      <alignment horizontal="right" vertical="center"/>
    </xf>
    <xf numFmtId="0" fontId="27" fillId="15" borderId="0" xfId="0" applyFont="1" applyFill="1" applyAlignment="1">
      <alignment horizontal="right" vertical="center"/>
    </xf>
    <xf numFmtId="0" fontId="26" fillId="5" borderId="0" xfId="0" applyFont="1" applyFill="1" applyAlignment="1">
      <alignment vertical="center"/>
    </xf>
    <xf numFmtId="0" fontId="33" fillId="5" borderId="0" xfId="0" applyFont="1" applyFill="1" applyAlignment="1">
      <alignment horizontal="right" vertical="center"/>
    </xf>
    <xf numFmtId="0" fontId="33" fillId="0" borderId="0" xfId="0" applyFont="1" applyAlignment="1">
      <alignment horizontal="right" vertical="center"/>
    </xf>
    <xf numFmtId="1" fontId="26" fillId="5" borderId="0" xfId="0" applyNumberFormat="1" applyFont="1" applyFill="1" applyAlignment="1">
      <alignment horizontal="center" vertical="center"/>
    </xf>
    <xf numFmtId="0" fontId="27" fillId="0" borderId="8" xfId="0" applyFont="1" applyBorder="1" applyAlignment="1">
      <alignment horizontal="right" vertical="center"/>
    </xf>
    <xf numFmtId="0" fontId="37" fillId="0" borderId="8" xfId="0" applyFont="1" applyBorder="1" applyAlignment="1">
      <alignment horizontal="right" vertical="center"/>
    </xf>
    <xf numFmtId="166" fontId="33" fillId="5" borderId="8" xfId="4" applyNumberFormat="1" applyFont="1" applyFill="1" applyBorder="1" applyAlignment="1" applyProtection="1">
      <alignment horizontal="right" vertical="center"/>
      <protection locked="0"/>
    </xf>
    <xf numFmtId="166" fontId="33" fillId="5" borderId="0" xfId="4" applyNumberFormat="1" applyFont="1" applyFill="1" applyBorder="1" applyAlignment="1" applyProtection="1">
      <alignment horizontal="right" vertical="center"/>
      <protection locked="0"/>
    </xf>
    <xf numFmtId="166" fontId="33" fillId="5" borderId="0" xfId="4" applyNumberFormat="1" applyFont="1" applyFill="1" applyBorder="1" applyAlignment="1" applyProtection="1">
      <alignment horizontal="right" vertical="center"/>
    </xf>
    <xf numFmtId="0" fontId="33" fillId="0" borderId="8" xfId="0" applyFont="1" applyBorder="1" applyAlignment="1">
      <alignment horizontal="right" vertical="center"/>
    </xf>
    <xf numFmtId="0" fontId="36" fillId="0" borderId="8" xfId="0" applyFont="1" applyBorder="1" applyAlignment="1">
      <alignment horizontal="right" vertical="center"/>
    </xf>
    <xf numFmtId="0" fontId="33" fillId="0" borderId="5" xfId="0" applyFont="1" applyBorder="1" applyAlignment="1">
      <alignment horizontal="right" vertical="center"/>
    </xf>
    <xf numFmtId="0" fontId="38" fillId="0" borderId="5" xfId="0" applyFont="1" applyBorder="1" applyAlignment="1">
      <alignment horizontal="right" vertical="center"/>
    </xf>
    <xf numFmtId="9" fontId="29" fillId="0" borderId="5" xfId="1" applyFont="1" applyFill="1" applyBorder="1" applyAlignment="1" applyProtection="1">
      <alignment horizontal="center" vertical="center"/>
      <protection locked="0"/>
    </xf>
    <xf numFmtId="9" fontId="29" fillId="0" borderId="6" xfId="1" applyFont="1" applyFill="1" applyBorder="1" applyAlignment="1" applyProtection="1">
      <alignment horizontal="center" vertical="center"/>
      <protection locked="0"/>
    </xf>
    <xf numFmtId="9" fontId="29" fillId="5" borderId="0" xfId="1" applyFont="1" applyFill="1" applyBorder="1" applyAlignment="1" applyProtection="1">
      <alignment horizontal="center" vertical="center"/>
      <protection locked="0"/>
    </xf>
    <xf numFmtId="0" fontId="33" fillId="9" borderId="0" xfId="0" applyFont="1" applyFill="1" applyAlignment="1">
      <alignment horizontal="right" vertical="center"/>
    </xf>
    <xf numFmtId="0" fontId="35" fillId="0" borderId="0" xfId="0" applyFont="1" applyAlignment="1">
      <alignment horizontal="right" vertical="center"/>
    </xf>
    <xf numFmtId="0" fontId="35" fillId="2" borderId="0" xfId="0" applyFont="1" applyFill="1" applyAlignment="1">
      <alignment horizontal="right" vertical="center"/>
    </xf>
    <xf numFmtId="0" fontId="39" fillId="0" borderId="8" xfId="0" applyFont="1" applyBorder="1" applyAlignment="1">
      <alignment horizontal="right" vertical="center"/>
    </xf>
    <xf numFmtId="0" fontId="27" fillId="3" borderId="8" xfId="0" applyFont="1" applyFill="1" applyBorder="1" applyAlignment="1">
      <alignment horizontal="center" vertical="center"/>
    </xf>
    <xf numFmtId="1" fontId="26" fillId="7" borderId="8" xfId="0" applyNumberFormat="1" applyFont="1" applyFill="1" applyBorder="1" applyAlignment="1">
      <alignment horizontal="center" vertical="center"/>
    </xf>
    <xf numFmtId="0" fontId="29" fillId="0" borderId="0" xfId="0" applyFont="1" applyAlignment="1">
      <alignment horizontal="right" vertical="center"/>
    </xf>
    <xf numFmtId="166" fontId="36" fillId="5" borderId="8" xfId="4" applyNumberFormat="1" applyFont="1" applyFill="1" applyBorder="1" applyAlignment="1" applyProtection="1">
      <alignment horizontal="right" vertical="center"/>
      <protection locked="0"/>
    </xf>
    <xf numFmtId="9" fontId="29" fillId="5" borderId="8" xfId="1" applyFont="1" applyFill="1" applyBorder="1" applyAlignment="1" applyProtection="1">
      <alignment horizontal="center" vertical="center"/>
    </xf>
    <xf numFmtId="0" fontId="36" fillId="0" borderId="8" xfId="0" applyFont="1" applyBorder="1" applyAlignment="1">
      <alignment horizontal="right" vertical="center" wrapText="1"/>
    </xf>
    <xf numFmtId="0" fontId="27" fillId="0" borderId="8" xfId="0" applyFont="1" applyBorder="1" applyAlignment="1">
      <alignment horizontal="right" vertical="center" wrapText="1"/>
    </xf>
    <xf numFmtId="0" fontId="40" fillId="0" borderId="8" xfId="0" applyFont="1" applyBorder="1" applyAlignment="1">
      <alignment horizontal="right" vertical="center"/>
    </xf>
    <xf numFmtId="0" fontId="33" fillId="0" borderId="8" xfId="0" applyFont="1" applyBorder="1" applyAlignment="1">
      <alignment horizontal="right" vertical="center" wrapText="1"/>
    </xf>
    <xf numFmtId="0" fontId="29" fillId="0" borderId="8" xfId="0" applyFont="1" applyBorder="1" applyAlignment="1">
      <alignment horizontal="right" vertical="center"/>
    </xf>
    <xf numFmtId="1" fontId="26" fillId="0" borderId="0" xfId="0" applyNumberFormat="1" applyFont="1" applyAlignment="1">
      <alignment horizontal="center" vertical="center"/>
    </xf>
    <xf numFmtId="166" fontId="33" fillId="0" borderId="0" xfId="4" applyNumberFormat="1" applyFont="1" applyFill="1" applyBorder="1" applyAlignment="1" applyProtection="1">
      <alignment horizontal="center" vertical="center"/>
      <protection locked="0"/>
    </xf>
    <xf numFmtId="166" fontId="33" fillId="0" borderId="0" xfId="4" applyNumberFormat="1" applyFont="1" applyFill="1" applyBorder="1" applyAlignment="1" applyProtection="1">
      <alignment vertical="center"/>
      <protection locked="0"/>
    </xf>
    <xf numFmtId="0" fontId="43" fillId="0" borderId="0" xfId="0" applyFont="1" applyAlignment="1">
      <alignment vertical="center" wrapText="1"/>
    </xf>
    <xf numFmtId="0" fontId="30" fillId="0" borderId="8" xfId="0" applyFont="1" applyBorder="1" applyAlignment="1">
      <alignment horizontal="center" vertical="center" wrapText="1"/>
    </xf>
    <xf numFmtId="0" fontId="30" fillId="0" borderId="0" xfId="0" applyFont="1" applyAlignment="1">
      <alignment horizontal="center" vertical="center" wrapText="1"/>
    </xf>
    <xf numFmtId="0" fontId="33" fillId="0" borderId="0" xfId="0" applyFont="1" applyAlignment="1">
      <alignment vertical="center" wrapText="1"/>
    </xf>
    <xf numFmtId="0" fontId="36" fillId="0" borderId="8" xfId="0" applyFont="1" applyBorder="1" applyAlignment="1">
      <alignment vertical="center"/>
    </xf>
    <xf numFmtId="14" fontId="36" fillId="0" borderId="8" xfId="0" applyNumberFormat="1" applyFont="1" applyBorder="1" applyAlignment="1">
      <alignment vertical="center"/>
    </xf>
    <xf numFmtId="0" fontId="36" fillId="0" borderId="8" xfId="0" applyFont="1" applyBorder="1" applyAlignment="1">
      <alignment horizontal="center" vertical="center"/>
    </xf>
    <xf numFmtId="166" fontId="36" fillId="0" borderId="8" xfId="4" applyNumberFormat="1" applyFont="1" applyFill="1" applyBorder="1" applyAlignment="1" applyProtection="1">
      <alignment horizontal="right" vertical="center"/>
      <protection locked="0"/>
    </xf>
    <xf numFmtId="9" fontId="36" fillId="0" borderId="8" xfId="1" applyFont="1" applyFill="1" applyBorder="1" applyAlignment="1">
      <alignment vertical="center"/>
    </xf>
    <xf numFmtId="9" fontId="36" fillId="0" borderId="8" xfId="1" applyFont="1" applyFill="1" applyBorder="1" applyAlignment="1">
      <alignment horizontal="center" vertical="center"/>
    </xf>
    <xf numFmtId="165" fontId="36" fillId="0" borderId="8" xfId="0" applyNumberFormat="1" applyFont="1" applyBorder="1" applyAlignment="1" applyProtection="1">
      <alignment horizontal="right" vertical="center"/>
      <protection locked="0"/>
    </xf>
    <xf numFmtId="0" fontId="36" fillId="0" borderId="8" xfId="0" applyFont="1" applyBorder="1" applyAlignment="1">
      <alignment horizontal="right" vertical="center" wrapText="1" readingOrder="2"/>
    </xf>
    <xf numFmtId="0" fontId="36" fillId="0" borderId="8" xfId="0" applyFont="1" applyBorder="1" applyAlignment="1">
      <alignment vertical="center" wrapText="1"/>
    </xf>
    <xf numFmtId="0" fontId="36" fillId="0" borderId="8" xfId="0" applyFont="1" applyBorder="1" applyAlignment="1">
      <alignment horizontal="center" vertical="center" wrapText="1"/>
    </xf>
    <xf numFmtId="9" fontId="36" fillId="0" borderId="8" xfId="1" applyFont="1" applyFill="1" applyBorder="1" applyAlignment="1">
      <alignment vertical="center" wrapText="1"/>
    </xf>
    <xf numFmtId="0" fontId="29" fillId="0" borderId="0" xfId="0" applyFont="1"/>
    <xf numFmtId="0" fontId="30" fillId="14" borderId="8" xfId="0" applyFont="1" applyFill="1" applyBorder="1" applyAlignment="1">
      <alignment horizontal="center" vertical="center" wrapText="1"/>
    </xf>
    <xf numFmtId="0" fontId="30" fillId="14" borderId="8" xfId="0" applyFont="1" applyFill="1" applyBorder="1" applyAlignment="1">
      <alignment horizontal="right" vertical="center" wrapText="1"/>
    </xf>
    <xf numFmtId="0" fontId="31" fillId="0" borderId="8" xfId="0" applyFont="1" applyBorder="1" applyAlignment="1">
      <alignment horizontal="center" vertical="center" wrapText="1"/>
    </xf>
    <xf numFmtId="14" fontId="31" fillId="0" borderId="8" xfId="0" applyNumberFormat="1" applyFont="1" applyBorder="1" applyAlignment="1">
      <alignment horizontal="center" vertical="center" wrapText="1"/>
    </xf>
    <xf numFmtId="165" fontId="31" fillId="0" borderId="8" xfId="0" applyNumberFormat="1" applyFont="1" applyBorder="1" applyAlignment="1" applyProtection="1">
      <alignment horizontal="center" vertical="center"/>
      <protection locked="0"/>
    </xf>
    <xf numFmtId="1" fontId="31" fillId="0" borderId="8" xfId="0" applyNumberFormat="1" applyFont="1" applyBorder="1" applyAlignment="1">
      <alignment horizontal="center" vertical="center" wrapText="1"/>
    </xf>
    <xf numFmtId="9" fontId="31" fillId="0" borderId="8" xfId="4" applyNumberFormat="1" applyFont="1" applyFill="1" applyBorder="1" applyAlignment="1">
      <alignment horizontal="center" vertical="center" wrapText="1"/>
    </xf>
    <xf numFmtId="9" fontId="31" fillId="0" borderId="8" xfId="1" applyFont="1" applyFill="1" applyBorder="1" applyAlignment="1">
      <alignment horizontal="center" vertical="center" wrapText="1"/>
    </xf>
    <xf numFmtId="164" fontId="31" fillId="0" borderId="8" xfId="4" applyFont="1" applyFill="1" applyBorder="1" applyAlignment="1">
      <alignment horizontal="center" vertical="center" wrapText="1" readingOrder="2"/>
    </xf>
    <xf numFmtId="164" fontId="31" fillId="0" borderId="8" xfId="4" applyFont="1" applyFill="1" applyBorder="1" applyAlignment="1">
      <alignment horizontal="center" vertical="center" wrapText="1"/>
    </xf>
    <xf numFmtId="0" fontId="36" fillId="14" borderId="0" xfId="0" applyFont="1" applyFill="1" applyAlignment="1">
      <alignment horizontal="right" vertical="center"/>
    </xf>
    <xf numFmtId="0" fontId="27" fillId="14" borderId="0" xfId="0" applyFont="1" applyFill="1" applyAlignment="1">
      <alignment horizontal="center" vertical="center" wrapText="1"/>
    </xf>
    <xf numFmtId="0" fontId="27" fillId="14" borderId="8" xfId="0" applyFont="1" applyFill="1" applyBorder="1" applyAlignment="1">
      <alignment horizontal="center" vertical="center" wrapText="1"/>
    </xf>
    <xf numFmtId="165" fontId="46" fillId="10" borderId="8" xfId="0" applyNumberFormat="1" applyFont="1" applyFill="1" applyBorder="1" applyAlignment="1" applyProtection="1">
      <alignment horizontal="right" vertical="center"/>
      <protection locked="0"/>
    </xf>
    <xf numFmtId="49" fontId="46" fillId="0" borderId="8" xfId="0" applyNumberFormat="1" applyFont="1" applyBorder="1" applyAlignment="1" applyProtection="1">
      <alignment horizontal="right" vertical="center"/>
      <protection locked="0"/>
    </xf>
    <xf numFmtId="0" fontId="46" fillId="0" borderId="8" xfId="0" applyFont="1" applyBorder="1" applyAlignment="1" applyProtection="1">
      <alignment horizontal="right" vertical="center"/>
      <protection locked="0"/>
    </xf>
    <xf numFmtId="49" fontId="46" fillId="0" borderId="8" xfId="1" applyNumberFormat="1" applyFont="1" applyFill="1" applyBorder="1" applyAlignment="1" applyProtection="1">
      <alignment vertical="center"/>
      <protection locked="0"/>
    </xf>
    <xf numFmtId="14" fontId="46" fillId="0" borderId="8" xfId="1" applyNumberFormat="1" applyFont="1" applyFill="1" applyBorder="1" applyAlignment="1" applyProtection="1">
      <alignment horizontal="right" vertical="center"/>
      <protection locked="0"/>
    </xf>
    <xf numFmtId="165" fontId="46" fillId="0" borderId="8" xfId="0" applyNumberFormat="1" applyFont="1" applyBorder="1" applyAlignment="1" applyProtection="1">
      <alignment horizontal="right" vertical="center"/>
      <protection locked="0"/>
    </xf>
    <xf numFmtId="0" fontId="14" fillId="0" borderId="24" xfId="0" applyFont="1" applyBorder="1" applyAlignment="1">
      <alignment horizontal="center" vertical="center" wrapText="1"/>
    </xf>
    <xf numFmtId="9" fontId="14" fillId="0" borderId="24" xfId="1" applyFont="1" applyFill="1" applyBorder="1" applyAlignment="1" applyProtection="1">
      <alignment horizontal="center" vertical="center" wrapText="1"/>
    </xf>
    <xf numFmtId="0" fontId="11" fillId="15" borderId="0" xfId="0" applyFont="1" applyFill="1" applyAlignment="1">
      <alignment horizontal="right" vertical="center"/>
    </xf>
    <xf numFmtId="49" fontId="46" fillId="0" borderId="8" xfId="1" applyNumberFormat="1" applyFont="1" applyFill="1" applyBorder="1" applyAlignment="1" applyProtection="1">
      <alignment horizontal="right" vertical="center"/>
      <protection locked="0"/>
    </xf>
    <xf numFmtId="49" fontId="46" fillId="0" borderId="8" xfId="1" applyNumberFormat="1" applyFont="1" applyFill="1" applyBorder="1" applyAlignment="1" applyProtection="1">
      <alignment horizontal="right" vertical="center" wrapText="1"/>
      <protection locked="0"/>
    </xf>
    <xf numFmtId="49" fontId="46" fillId="0" borderId="8" xfId="1" applyNumberFormat="1" applyFont="1" applyFill="1" applyBorder="1" applyAlignment="1" applyProtection="1">
      <alignment horizontal="right" vertical="center" readingOrder="2"/>
      <protection locked="0"/>
    </xf>
    <xf numFmtId="9" fontId="46" fillId="0" borderId="8" xfId="1" applyFont="1" applyFill="1" applyBorder="1" applyAlignment="1" applyProtection="1">
      <alignment horizontal="right" vertical="center"/>
      <protection locked="0"/>
    </xf>
    <xf numFmtId="0" fontId="46" fillId="0" borderId="8" xfId="1" applyNumberFormat="1" applyFont="1" applyFill="1" applyBorder="1" applyAlignment="1" applyProtection="1">
      <alignment horizontal="right" vertical="center" readingOrder="2"/>
      <protection locked="0"/>
    </xf>
    <xf numFmtId="166" fontId="46" fillId="0" borderId="8" xfId="4" applyNumberFormat="1" applyFont="1" applyFill="1" applyBorder="1" applyAlignment="1" applyProtection="1">
      <alignment horizontal="right" vertical="center"/>
      <protection locked="0"/>
    </xf>
    <xf numFmtId="49" fontId="46" fillId="0" borderId="8" xfId="0" applyNumberFormat="1" applyFont="1" applyBorder="1" applyAlignment="1" applyProtection="1">
      <alignment horizontal="right" vertical="center" wrapText="1"/>
      <protection locked="0"/>
    </xf>
    <xf numFmtId="9" fontId="12" fillId="0" borderId="8" xfId="1" applyFont="1" applyFill="1" applyBorder="1" applyAlignment="1" applyProtection="1">
      <alignment horizontal="right" vertical="top" wrapText="1"/>
    </xf>
    <xf numFmtId="9" fontId="36" fillId="14" borderId="0" xfId="1" applyFont="1" applyFill="1" applyAlignment="1" applyProtection="1">
      <alignment horizontal="right" vertical="center"/>
    </xf>
    <xf numFmtId="9" fontId="27" fillId="14" borderId="12" xfId="1" applyFont="1" applyFill="1" applyBorder="1" applyAlignment="1" applyProtection="1">
      <alignment horizontal="center" vertical="center" wrapText="1"/>
    </xf>
    <xf numFmtId="9" fontId="27" fillId="14" borderId="0" xfId="1" applyFont="1" applyFill="1" applyBorder="1" applyAlignment="1" applyProtection="1">
      <alignment horizontal="center" vertical="center" wrapText="1"/>
    </xf>
    <xf numFmtId="14" fontId="27" fillId="14" borderId="25" xfId="1" applyNumberFormat="1" applyFont="1" applyFill="1" applyBorder="1" applyAlignment="1" applyProtection="1">
      <alignment horizontal="center" vertical="center" wrapText="1"/>
    </xf>
    <xf numFmtId="9" fontId="27" fillId="14" borderId="25" xfId="1" applyFont="1" applyFill="1" applyBorder="1" applyAlignment="1" applyProtection="1">
      <alignment horizontal="right" vertical="center" wrapText="1"/>
    </xf>
    <xf numFmtId="0" fontId="27" fillId="14" borderId="25" xfId="1" applyNumberFormat="1" applyFont="1" applyFill="1" applyBorder="1" applyAlignment="1" applyProtection="1">
      <alignment horizontal="center" vertical="center" wrapText="1"/>
    </xf>
    <xf numFmtId="0" fontId="27" fillId="14" borderId="25" xfId="1" applyNumberFormat="1" applyFont="1" applyFill="1" applyBorder="1" applyAlignment="1" applyProtection="1">
      <alignment horizontal="center" vertical="center" wrapText="1" readingOrder="2"/>
    </xf>
    <xf numFmtId="9" fontId="33" fillId="0" borderId="0" xfId="1" applyFont="1" applyAlignment="1" applyProtection="1">
      <alignment horizontal="right" vertical="center"/>
    </xf>
    <xf numFmtId="9" fontId="47" fillId="0" borderId="5" xfId="1" applyFont="1" applyFill="1" applyBorder="1" applyAlignment="1" applyProtection="1">
      <alignment horizontal="right" vertical="top" wrapText="1"/>
    </xf>
    <xf numFmtId="9" fontId="47" fillId="0" borderId="6" xfId="1" applyFont="1" applyFill="1" applyBorder="1" applyAlignment="1" applyProtection="1">
      <alignment horizontal="right" vertical="top" wrapText="1"/>
    </xf>
    <xf numFmtId="9" fontId="47" fillId="0" borderId="8" xfId="1" applyFont="1" applyFill="1" applyBorder="1" applyAlignment="1" applyProtection="1">
      <alignment horizontal="right" vertical="top" wrapText="1"/>
    </xf>
    <xf numFmtId="9" fontId="33" fillId="0" borderId="0" xfId="1" applyFont="1" applyAlignment="1" applyProtection="1">
      <alignment horizontal="right" vertical="center" wrapText="1"/>
    </xf>
    <xf numFmtId="0" fontId="33" fillId="0" borderId="0" xfId="0" applyFont="1" applyAlignment="1">
      <alignment horizontal="right" vertical="center" wrapText="1"/>
    </xf>
    <xf numFmtId="49" fontId="33" fillId="10" borderId="1" xfId="1" applyNumberFormat="1" applyFont="1" applyFill="1" applyBorder="1" applyAlignment="1" applyProtection="1">
      <alignment horizontal="right" vertical="center" wrapText="1"/>
      <protection locked="0"/>
    </xf>
    <xf numFmtId="49" fontId="36" fillId="4" borderId="1" xfId="1" applyNumberFormat="1" applyFont="1" applyFill="1" applyBorder="1" applyAlignment="1" applyProtection="1">
      <alignment horizontal="right" vertical="center" wrapText="1" readingOrder="2"/>
      <protection locked="0"/>
    </xf>
    <xf numFmtId="9" fontId="33" fillId="4" borderId="1" xfId="1" applyFont="1" applyFill="1" applyBorder="1" applyAlignment="1" applyProtection="1">
      <alignment horizontal="right" vertical="center" wrapText="1"/>
      <protection locked="0"/>
    </xf>
    <xf numFmtId="0" fontId="33" fillId="10" borderId="2" xfId="1" applyNumberFormat="1" applyFont="1" applyFill="1" applyBorder="1" applyAlignment="1" applyProtection="1">
      <alignment horizontal="right" vertical="center" wrapText="1" readingOrder="2"/>
      <protection locked="0"/>
    </xf>
    <xf numFmtId="14" fontId="33" fillId="0" borderId="8" xfId="1" applyNumberFormat="1" applyFont="1" applyFill="1" applyBorder="1" applyAlignment="1" applyProtection="1">
      <alignment horizontal="center" vertical="center" wrapText="1"/>
      <protection locked="0"/>
    </xf>
    <xf numFmtId="0" fontId="33" fillId="0" borderId="8" xfId="1" applyNumberFormat="1" applyFont="1" applyFill="1" applyBorder="1" applyAlignment="1" applyProtection="1">
      <alignment horizontal="right" vertical="center" wrapText="1" readingOrder="2"/>
      <protection locked="0"/>
    </xf>
    <xf numFmtId="166" fontId="36" fillId="0" borderId="8" xfId="4" applyNumberFormat="1" applyFont="1" applyFill="1" applyBorder="1" applyAlignment="1" applyProtection="1">
      <alignment horizontal="right" vertical="center" wrapText="1"/>
      <protection locked="0"/>
    </xf>
    <xf numFmtId="166" fontId="36" fillId="0" borderId="8" xfId="4" applyNumberFormat="1" applyFont="1" applyFill="1" applyBorder="1" applyAlignment="1" applyProtection="1">
      <alignment horizontal="center" vertical="center" wrapText="1"/>
      <protection locked="0"/>
    </xf>
    <xf numFmtId="49" fontId="36" fillId="0" borderId="8" xfId="1" applyNumberFormat="1" applyFont="1" applyFill="1" applyBorder="1" applyAlignment="1" applyProtection="1">
      <alignment horizontal="right" vertical="center" wrapText="1"/>
      <protection locked="0"/>
    </xf>
    <xf numFmtId="49" fontId="33" fillId="4" borderId="1" xfId="1" applyNumberFormat="1" applyFont="1" applyFill="1" applyBorder="1" applyAlignment="1" applyProtection="1">
      <alignment horizontal="right" vertical="center" wrapText="1" readingOrder="2"/>
      <protection locked="0"/>
    </xf>
    <xf numFmtId="49" fontId="33" fillId="10" borderId="1" xfId="0" applyNumberFormat="1" applyFont="1" applyFill="1" applyBorder="1" applyAlignment="1" applyProtection="1">
      <alignment horizontal="right" vertical="center" wrapText="1"/>
      <protection locked="0"/>
    </xf>
    <xf numFmtId="9" fontId="48" fillId="0" borderId="5" xfId="1" applyFont="1" applyFill="1" applyBorder="1" applyAlignment="1" applyProtection="1">
      <alignment horizontal="right" vertical="top" wrapText="1"/>
    </xf>
    <xf numFmtId="14" fontId="48" fillId="0" borderId="8" xfId="1" applyNumberFormat="1" applyFont="1" applyFill="1" applyBorder="1" applyAlignment="1" applyProtection="1">
      <alignment horizontal="center" vertical="top" wrapText="1"/>
    </xf>
    <xf numFmtId="9" fontId="48" fillId="0" borderId="8" xfId="1" applyFont="1" applyFill="1" applyBorder="1" applyAlignment="1" applyProtection="1">
      <alignment horizontal="right" vertical="top" wrapText="1"/>
    </xf>
    <xf numFmtId="0" fontId="13" fillId="14" borderId="8" xfId="0" applyFont="1" applyFill="1" applyBorder="1" applyAlignment="1">
      <alignment horizontal="center" vertical="center"/>
    </xf>
    <xf numFmtId="0" fontId="13" fillId="14" borderId="8" xfId="0" applyFont="1" applyFill="1" applyBorder="1" applyAlignment="1">
      <alignment horizontal="center" vertical="center" wrapText="1"/>
    </xf>
    <xf numFmtId="0" fontId="46" fillId="0" borderId="8" xfId="0" applyFont="1" applyBorder="1" applyAlignment="1">
      <alignment horizontal="right" vertical="center"/>
    </xf>
    <xf numFmtId="14" fontId="46" fillId="0" borderId="8" xfId="0" applyNumberFormat="1" applyFont="1" applyBorder="1" applyAlignment="1" applyProtection="1">
      <alignment horizontal="center" vertical="center"/>
      <protection locked="0"/>
    </xf>
    <xf numFmtId="2" fontId="46" fillId="0" borderId="8" xfId="0" applyNumberFormat="1" applyFont="1" applyBorder="1" applyAlignment="1" applyProtection="1">
      <alignment horizontal="right" vertical="center"/>
      <protection locked="0"/>
    </xf>
    <xf numFmtId="0" fontId="49" fillId="0" borderId="8" xfId="0" applyFont="1" applyBorder="1" applyAlignment="1">
      <alignment horizontal="right"/>
    </xf>
    <xf numFmtId="0" fontId="49" fillId="0" borderId="8" xfId="0" applyFont="1" applyBorder="1"/>
    <xf numFmtId="0" fontId="50" fillId="16" borderId="13" xfId="3" applyFont="1" applyFill="1" applyBorder="1" applyAlignment="1">
      <alignment horizontal="center" vertical="center" wrapText="1" readingOrder="2"/>
    </xf>
    <xf numFmtId="0" fontId="50" fillId="16" borderId="14" xfId="3" applyFont="1" applyFill="1" applyBorder="1" applyAlignment="1">
      <alignment horizontal="center" vertical="center" wrapText="1" readingOrder="2"/>
    </xf>
    <xf numFmtId="0" fontId="50" fillId="16" borderId="14" xfId="3" applyFont="1" applyFill="1" applyBorder="1" applyAlignment="1">
      <alignment horizontal="center" vertical="center" wrapText="1" shrinkToFit="1" readingOrder="2"/>
    </xf>
    <xf numFmtId="168" fontId="50" fillId="16" borderId="14" xfId="3" applyNumberFormat="1" applyFont="1" applyFill="1" applyBorder="1" applyAlignment="1">
      <alignment horizontal="center" vertical="center" wrapText="1" readingOrder="2"/>
    </xf>
    <xf numFmtId="0" fontId="29" fillId="14" borderId="14" xfId="0" applyFont="1" applyFill="1" applyBorder="1" applyAlignment="1">
      <alignment horizontal="center" vertical="center" wrapText="1" shrinkToFit="1"/>
    </xf>
    <xf numFmtId="0" fontId="50" fillId="16" borderId="15" xfId="3" applyFont="1" applyFill="1" applyBorder="1" applyAlignment="1">
      <alignment horizontal="center" vertical="center" wrapText="1" readingOrder="2"/>
    </xf>
    <xf numFmtId="0" fontId="29" fillId="14" borderId="16" xfId="0" applyFont="1" applyFill="1" applyBorder="1" applyAlignment="1">
      <alignment horizontal="center" vertical="center" wrapText="1" shrinkToFit="1"/>
    </xf>
    <xf numFmtId="0" fontId="33" fillId="0" borderId="0" xfId="0" applyFont="1"/>
    <xf numFmtId="0" fontId="50" fillId="14" borderId="13" xfId="3" applyFont="1" applyFill="1" applyBorder="1" applyAlignment="1">
      <alignment horizontal="center" vertical="center" wrapText="1" readingOrder="2"/>
    </xf>
    <xf numFmtId="0" fontId="50" fillId="14" borderId="14" xfId="3" applyFont="1" applyFill="1" applyBorder="1" applyAlignment="1">
      <alignment horizontal="center" vertical="center" wrapText="1" readingOrder="2"/>
    </xf>
    <xf numFmtId="0" fontId="50" fillId="14" borderId="14" xfId="3" applyFont="1" applyFill="1" applyBorder="1" applyAlignment="1">
      <alignment horizontal="center" vertical="center" wrapText="1" shrinkToFit="1" readingOrder="2"/>
    </xf>
    <xf numFmtId="168" fontId="50" fillId="14" borderId="14" xfId="3" applyNumberFormat="1" applyFont="1" applyFill="1" applyBorder="1" applyAlignment="1">
      <alignment horizontal="center" vertical="center" wrapText="1" readingOrder="2"/>
    </xf>
    <xf numFmtId="0" fontId="50" fillId="14" borderId="15" xfId="3" applyFont="1" applyFill="1" applyBorder="1" applyAlignment="1">
      <alignment horizontal="center" vertical="center" wrapText="1" readingOrder="2"/>
    </xf>
    <xf numFmtId="0" fontId="24" fillId="0" borderId="17" xfId="0" applyFont="1" applyBorder="1" applyAlignment="1">
      <alignment horizontal="center" vertical="center" shrinkToFit="1" readingOrder="2"/>
    </xf>
    <xf numFmtId="0" fontId="23" fillId="0" borderId="18" xfId="5" applyFill="1" applyBorder="1" applyAlignment="1">
      <alignment horizontal="center" vertical="center" shrinkToFit="1" readingOrder="2"/>
    </xf>
    <xf numFmtId="0" fontId="24" fillId="0" borderId="18" xfId="0" applyFont="1" applyBorder="1" applyAlignment="1">
      <alignment horizontal="center" vertical="center" shrinkToFit="1" readingOrder="2"/>
    </xf>
    <xf numFmtId="169" fontId="24" fillId="0" borderId="18" xfId="0" applyNumberFormat="1" applyFont="1" applyBorder="1" applyAlignment="1">
      <alignment horizontal="center" vertical="center" shrinkToFit="1" readingOrder="2"/>
    </xf>
    <xf numFmtId="0" fontId="23" fillId="0" borderId="18" xfId="5" applyFill="1" applyBorder="1" applyAlignment="1">
      <alignment horizontal="center" vertical="center" shrinkToFit="1"/>
    </xf>
    <xf numFmtId="0" fontId="23" fillId="0" borderId="19" xfId="5" applyFill="1" applyBorder="1" applyAlignment="1">
      <alignment horizontal="center" vertical="center" shrinkToFit="1" readingOrder="2"/>
    </xf>
    <xf numFmtId="0" fontId="23" fillId="0" borderId="20" xfId="5" applyFill="1" applyBorder="1" applyAlignment="1">
      <alignment horizontal="center" vertical="center" shrinkToFit="1" readingOrder="2"/>
    </xf>
    <xf numFmtId="0" fontId="24" fillId="0" borderId="18" xfId="0" applyFont="1" applyBorder="1" applyAlignment="1">
      <alignment horizontal="center" vertical="center" shrinkToFit="1"/>
    </xf>
    <xf numFmtId="0" fontId="24" fillId="0" borderId="21" xfId="0" applyFont="1" applyBorder="1" applyAlignment="1">
      <alignment horizontal="center" vertical="center" shrinkToFit="1" readingOrder="2"/>
    </xf>
    <xf numFmtId="0" fontId="23" fillId="0" borderId="8" xfId="5" applyFill="1" applyBorder="1" applyAlignment="1">
      <alignment horizontal="center" vertical="center" shrinkToFit="1" readingOrder="2"/>
    </xf>
    <xf numFmtId="0" fontId="24" fillId="0" borderId="8" xfId="0" applyFont="1" applyBorder="1" applyAlignment="1">
      <alignment horizontal="center" vertical="center" shrinkToFit="1" readingOrder="2"/>
    </xf>
    <xf numFmtId="169" fontId="24" fillId="0" borderId="8" xfId="0" applyNumberFormat="1" applyFont="1" applyBorder="1" applyAlignment="1">
      <alignment horizontal="center" vertical="center" shrinkToFit="1" readingOrder="2"/>
    </xf>
    <xf numFmtId="0" fontId="23" fillId="0" borderId="8" xfId="5" applyFill="1" applyBorder="1" applyAlignment="1">
      <alignment horizontal="center" vertical="center" shrinkToFit="1"/>
    </xf>
    <xf numFmtId="0" fontId="23" fillId="0" borderId="9" xfId="5" applyFill="1" applyBorder="1" applyAlignment="1">
      <alignment horizontal="center" vertical="center" shrinkToFit="1" readingOrder="2"/>
    </xf>
    <xf numFmtId="0" fontId="23" fillId="0" borderId="22" xfId="5" applyFill="1" applyBorder="1" applyAlignment="1">
      <alignment horizontal="center" vertical="center" shrinkToFit="1" readingOrder="2"/>
    </xf>
    <xf numFmtId="0" fontId="24" fillId="0" borderId="8" xfId="0" applyFont="1" applyBorder="1" applyAlignment="1">
      <alignment horizontal="center" vertical="center" shrinkToFit="1"/>
    </xf>
    <xf numFmtId="0" fontId="25" fillId="0" borderId="8" xfId="5" applyFont="1" applyFill="1" applyBorder="1" applyAlignment="1">
      <alignment horizontal="center" vertical="center" shrinkToFit="1"/>
    </xf>
    <xf numFmtId="9" fontId="27" fillId="14" borderId="8" xfId="1" applyFont="1" applyFill="1" applyBorder="1" applyAlignment="1" applyProtection="1">
      <alignment horizontal="center" vertical="center" wrapText="1"/>
    </xf>
    <xf numFmtId="0" fontId="27" fillId="14" borderId="8" xfId="1" applyNumberFormat="1" applyFont="1" applyFill="1" applyBorder="1" applyAlignment="1" applyProtection="1">
      <alignment horizontal="center" vertical="center" wrapText="1"/>
    </xf>
    <xf numFmtId="0" fontId="27" fillId="14" borderId="8" xfId="1" applyNumberFormat="1" applyFont="1" applyFill="1" applyBorder="1" applyAlignment="1" applyProtection="1">
      <alignment horizontal="center" vertical="center" wrapText="1" readingOrder="2"/>
    </xf>
    <xf numFmtId="0" fontId="51" fillId="5" borderId="0" xfId="0" applyFont="1" applyFill="1" applyAlignment="1">
      <alignment horizontal="right" vertical="center" readingOrder="2"/>
    </xf>
    <xf numFmtId="9" fontId="27" fillId="14" borderId="1" xfId="1" applyFont="1" applyFill="1" applyBorder="1" applyAlignment="1" applyProtection="1">
      <alignment horizontal="center" vertical="center" wrapText="1" readingOrder="2"/>
    </xf>
    <xf numFmtId="0" fontId="0" fillId="15" borderId="0" xfId="0" applyFill="1"/>
    <xf numFmtId="14" fontId="24" fillId="0" borderId="18" xfId="0" applyNumberFormat="1" applyFont="1" applyBorder="1" applyAlignment="1">
      <alignment horizontal="center" vertical="center" shrinkToFit="1" readingOrder="2"/>
    </xf>
    <xf numFmtId="0" fontId="23" fillId="0" borderId="0" xfId="5" applyFill="1" applyBorder="1" applyAlignment="1">
      <alignment horizontal="center" vertical="center" shrinkToFit="1" readingOrder="2"/>
    </xf>
    <xf numFmtId="0" fontId="24" fillId="0" borderId="0" xfId="0" applyFont="1" applyAlignment="1">
      <alignment horizontal="center" vertical="center" shrinkToFit="1" readingOrder="2"/>
    </xf>
    <xf numFmtId="169" fontId="24" fillId="0" borderId="0" xfId="0" applyNumberFormat="1" applyFont="1" applyAlignment="1">
      <alignment horizontal="center" vertical="center" shrinkToFit="1" readingOrder="2"/>
    </xf>
    <xf numFmtId="0" fontId="23" fillId="0" borderId="0" xfId="5" applyFill="1" applyBorder="1" applyAlignment="1">
      <alignment horizontal="center" vertical="center" shrinkToFit="1"/>
    </xf>
    <xf numFmtId="0" fontId="24" fillId="0" borderId="0" xfId="0" applyFont="1" applyAlignment="1">
      <alignment horizontal="center" vertical="center" shrinkToFit="1"/>
    </xf>
    <xf numFmtId="0" fontId="25" fillId="0" borderId="0" xfId="5" applyFont="1" applyFill="1" applyBorder="1" applyAlignment="1">
      <alignment horizontal="center" vertical="center" shrinkToFit="1"/>
    </xf>
    <xf numFmtId="0" fontId="24" fillId="0" borderId="0" xfId="0" applyFont="1" applyAlignment="1">
      <alignment horizontal="center" vertical="center" wrapText="1" shrinkToFit="1"/>
    </xf>
    <xf numFmtId="170" fontId="23" fillId="0" borderId="18" xfId="5" applyNumberFormat="1" applyFill="1" applyBorder="1" applyAlignment="1">
      <alignment horizontal="center" vertical="center" shrinkToFit="1" readingOrder="2"/>
    </xf>
    <xf numFmtId="170" fontId="24" fillId="0" borderId="18" xfId="0" applyNumberFormat="1" applyFont="1" applyBorder="1" applyAlignment="1">
      <alignment horizontal="center" vertical="center" shrinkToFit="1" readingOrder="2"/>
    </xf>
    <xf numFmtId="170" fontId="23" fillId="0" borderId="20" xfId="5" applyNumberFormat="1" applyFill="1" applyBorder="1" applyAlignment="1">
      <alignment horizontal="center" vertical="center" shrinkToFit="1" readingOrder="2"/>
    </xf>
    <xf numFmtId="171" fontId="24" fillId="0" borderId="18" xfId="0" applyNumberFormat="1" applyFont="1" applyBorder="1" applyAlignment="1">
      <alignment horizontal="center" vertical="center" shrinkToFit="1" readingOrder="2"/>
    </xf>
    <xf numFmtId="0" fontId="53" fillId="0" borderId="19" xfId="5" applyFont="1" applyFill="1" applyBorder="1" applyAlignment="1">
      <alignment horizontal="center" vertical="center" wrapText="1" shrinkToFit="1" readingOrder="2"/>
    </xf>
    <xf numFmtId="170" fontId="52" fillId="0" borderId="23" xfId="0" applyNumberFormat="1" applyFont="1" applyBorder="1" applyAlignment="1">
      <alignment horizontal="center" vertical="center"/>
    </xf>
    <xf numFmtId="0" fontId="27" fillId="15" borderId="0" xfId="0" applyFont="1" applyFill="1" applyAlignment="1">
      <alignment horizontal="center" vertical="center"/>
    </xf>
    <xf numFmtId="0" fontId="33" fillId="0" borderId="0" xfId="0" applyFont="1" applyAlignment="1">
      <alignment horizontal="center" vertical="center"/>
    </xf>
    <xf numFmtId="0" fontId="27" fillId="13" borderId="0" xfId="0" applyFont="1" applyFill="1" applyAlignment="1">
      <alignment horizontal="right" vertical="center"/>
    </xf>
    <xf numFmtId="0" fontId="27" fillId="13" borderId="7" xfId="0" applyFont="1" applyFill="1" applyBorder="1" applyAlignment="1">
      <alignment horizontal="right" vertical="center"/>
    </xf>
    <xf numFmtId="0" fontId="33" fillId="15" borderId="0" xfId="0" applyFont="1" applyFill="1" applyAlignment="1">
      <alignment horizontal="center" vertical="center"/>
    </xf>
    <xf numFmtId="0" fontId="34" fillId="15" borderId="0" xfId="0" applyFont="1" applyFill="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7" fillId="14" borderId="8" xfId="0" applyFont="1" applyFill="1" applyBorder="1" applyAlignment="1">
      <alignment horizontal="center" vertical="center"/>
    </xf>
    <xf numFmtId="0" fontId="36" fillId="3" borderId="8" xfId="0" applyFont="1" applyFill="1" applyBorder="1" applyAlignment="1">
      <alignment horizontal="center" vertical="center"/>
    </xf>
    <xf numFmtId="0" fontId="27" fillId="14" borderId="9" xfId="0" applyFont="1" applyFill="1" applyBorder="1" applyAlignment="1">
      <alignment horizontal="center" vertical="center"/>
    </xf>
    <xf numFmtId="0" fontId="27" fillId="14" borderId="11" xfId="0" applyFont="1" applyFill="1" applyBorder="1" applyAlignment="1">
      <alignment horizontal="center" vertical="center"/>
    </xf>
    <xf numFmtId="1" fontId="29" fillId="0" borderId="2" xfId="0" applyNumberFormat="1" applyFont="1" applyBorder="1" applyAlignment="1">
      <alignment horizontal="center" vertical="center"/>
    </xf>
    <xf numFmtId="1" fontId="29" fillId="0" borderId="3" xfId="0" applyNumberFormat="1" applyFont="1" applyBorder="1" applyAlignment="1">
      <alignment horizontal="center" vertical="center"/>
    </xf>
    <xf numFmtId="1" fontId="29" fillId="0" borderId="4" xfId="0" applyNumberFormat="1" applyFont="1" applyBorder="1" applyAlignment="1">
      <alignment horizontal="center" vertical="center"/>
    </xf>
    <xf numFmtId="0" fontId="33" fillId="15" borderId="0" xfId="0" applyFont="1" applyFill="1" applyAlignment="1">
      <alignment horizontal="center"/>
    </xf>
    <xf numFmtId="1" fontId="27" fillId="14" borderId="9" xfId="0" applyNumberFormat="1" applyFont="1" applyFill="1" applyBorder="1" applyAlignment="1">
      <alignment horizontal="center" vertical="center"/>
    </xf>
    <xf numFmtId="1" fontId="27" fillId="14" borderId="10" xfId="0" applyNumberFormat="1" applyFont="1" applyFill="1" applyBorder="1" applyAlignment="1">
      <alignment horizontal="center" vertical="center"/>
    </xf>
    <xf numFmtId="1" fontId="27" fillId="14" borderId="11" xfId="0" applyNumberFormat="1" applyFont="1" applyFill="1" applyBorder="1" applyAlignment="1">
      <alignment horizontal="center" vertical="center"/>
    </xf>
    <xf numFmtId="0" fontId="43" fillId="14" borderId="8" xfId="0" applyFont="1" applyFill="1" applyBorder="1" applyAlignment="1">
      <alignment horizontal="center" vertical="center" readingOrder="2"/>
    </xf>
    <xf numFmtId="0" fontId="43" fillId="14" borderId="10" xfId="0" applyFont="1" applyFill="1" applyBorder="1" applyAlignment="1">
      <alignment horizontal="center" vertical="center" readingOrder="2"/>
    </xf>
    <xf numFmtId="0" fontId="43" fillId="14" borderId="11" xfId="0" applyFont="1" applyFill="1" applyBorder="1" applyAlignment="1">
      <alignment horizontal="center" vertical="center" readingOrder="2"/>
    </xf>
    <xf numFmtId="0" fontId="29" fillId="15" borderId="0" xfId="0" applyFont="1" applyFill="1" applyAlignment="1">
      <alignment horizontal="center" vertical="center"/>
    </xf>
    <xf numFmtId="0" fontId="29" fillId="15" borderId="23" xfId="0" applyFont="1" applyFill="1" applyBorder="1" applyAlignment="1">
      <alignment horizontal="center" vertical="center"/>
    </xf>
    <xf numFmtId="0" fontId="44" fillId="15" borderId="9" xfId="0" applyFont="1" applyFill="1" applyBorder="1" applyAlignment="1">
      <alignment horizontal="center" vertical="center" wrapText="1" readingOrder="2"/>
    </xf>
    <xf numFmtId="0" fontId="44" fillId="15" borderId="10" xfId="0" applyFont="1" applyFill="1" applyBorder="1" applyAlignment="1">
      <alignment horizontal="center" vertical="center" wrapText="1" readingOrder="2"/>
    </xf>
    <xf numFmtId="0" fontId="44" fillId="15" borderId="11" xfId="0" applyFont="1" applyFill="1" applyBorder="1" applyAlignment="1">
      <alignment horizontal="center" vertical="center" wrapText="1" readingOrder="2"/>
    </xf>
  </cellXfs>
  <cellStyles count="7">
    <cellStyle name="Comma" xfId="4" builtinId="3"/>
    <cellStyle name="Comma 2" xfId="6" xr:uid="{D980F6DB-89CF-43B5-B79A-CCCC9315DA32}"/>
    <cellStyle name="Normal 2" xfId="3" xr:uid="{00000000-0005-0000-0000-000002000000}"/>
    <cellStyle name="Normal 2 2" xfId="2" xr:uid="{00000000-0005-0000-0000-000003000000}"/>
    <cellStyle name="Percent" xfId="1" builtinId="5"/>
    <cellStyle name="ارتباط تشعبي" xfId="5" builtinId="8"/>
    <cellStyle name="عادي"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ont>
        <color rgb="FF9C0006"/>
      </font>
      <fill>
        <patternFill>
          <bgColor rgb="FFFFC7CE"/>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ill>
        <patternFill>
          <bgColor theme="5" tint="0.39994506668294322"/>
        </patternFill>
      </fill>
    </dxf>
  </dxfs>
  <tableStyles count="0" defaultTableStyle="TableStyleMedium2" defaultPivotStyle="PivotStyleLight16"/>
  <colors>
    <mruColors>
      <color rgb="FFE2EFDA"/>
      <color rgb="FFD9D9D9"/>
      <color rgb="FF264B5A"/>
      <color rgb="FFFF7979"/>
      <color rgb="FF22CCD4"/>
      <color rgb="FFD7D457"/>
      <color rgb="FF23D2DB"/>
      <color rgb="FFD2CF42"/>
      <color rgb="FF1EB1B8"/>
      <color rgb="FF2FD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1. &#1575;&#1604;&#1601;&#1607;&#1585;&#1587;'!A1"/></Relationships>
</file>

<file path=xl/drawings/_rels/drawing3.xml.rels><?xml version="1.0" encoding="UTF-8" standalone="yes"?>
<Relationships xmlns="http://schemas.openxmlformats.org/package/2006/relationships"><Relationship Id="rId1" Type="http://schemas.openxmlformats.org/officeDocument/2006/relationships/hyperlink" Target="#'1. &#1575;&#1604;&#1601;&#1607;&#1585;&#1587;'!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1. &#1575;&#1604;&#1601;&#1607;&#1585;&#1587;'!A1"/></Relationships>
</file>

<file path=xl/drawings/_rels/drawing5.xml.rels><?xml version="1.0" encoding="UTF-8" standalone="yes"?>
<Relationships xmlns="http://schemas.openxmlformats.org/package/2006/relationships"><Relationship Id="rId1" Type="http://schemas.openxmlformats.org/officeDocument/2006/relationships/hyperlink" Target="#'1. &#1575;&#1604;&#1601;&#1607;&#1585;&#1587;'!A1"/></Relationships>
</file>

<file path=xl/drawings/_rels/drawing6.xml.rels><?xml version="1.0" encoding="UTF-8" standalone="yes"?>
<Relationships xmlns="http://schemas.openxmlformats.org/package/2006/relationships"><Relationship Id="rId1" Type="http://schemas.openxmlformats.org/officeDocument/2006/relationships/hyperlink" Target="#'1. &#1575;&#1604;&#1601;&#1607;&#1585;&#1587;'!A1"/></Relationships>
</file>

<file path=xl/drawings/drawing1.xml><?xml version="1.0" encoding="utf-8"?>
<xdr:wsDr xmlns:xdr="http://schemas.openxmlformats.org/drawingml/2006/spreadsheetDrawing" xmlns:a="http://schemas.openxmlformats.org/drawingml/2006/main">
  <xdr:twoCellAnchor>
    <xdr:from>
      <xdr:col>0</xdr:col>
      <xdr:colOff>152401</xdr:colOff>
      <xdr:row>21</xdr:row>
      <xdr:rowOff>0</xdr:rowOff>
    </xdr:from>
    <xdr:to>
      <xdr:col>0</xdr:col>
      <xdr:colOff>362576</xdr:colOff>
      <xdr:row>22</xdr:row>
      <xdr:rowOff>7021</xdr:rowOff>
    </xdr:to>
    <xdr:sp macro="" textlink="">
      <xdr:nvSpPr>
        <xdr:cNvPr id="8" name="Freeform 277">
          <a:hlinkClick xmlns:r="http://schemas.openxmlformats.org/officeDocument/2006/relationships" r:id="rId1"/>
          <a:extLst>
            <a:ext uri="{FF2B5EF4-FFF2-40B4-BE49-F238E27FC236}">
              <a16:creationId xmlns:a16="http://schemas.microsoft.com/office/drawing/2014/main" id="{00000000-0008-0000-0200-000008000000}"/>
            </a:ext>
          </a:extLst>
        </xdr:cNvPr>
        <xdr:cNvSpPr>
          <a:spLocks noChangeAspect="1" noEditPoints="1"/>
        </xdr:cNvSpPr>
      </xdr:nvSpPr>
      <xdr:spPr bwMode="auto">
        <a:xfrm flipH="1">
          <a:off x="12099588" y="6386945"/>
          <a:ext cx="210175" cy="228694"/>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xdr:from>
      <xdr:col>0</xdr:col>
      <xdr:colOff>133352</xdr:colOff>
      <xdr:row>9</xdr:row>
      <xdr:rowOff>23813</xdr:rowOff>
    </xdr:from>
    <xdr:to>
      <xdr:col>0</xdr:col>
      <xdr:colOff>368301</xdr:colOff>
      <xdr:row>9</xdr:row>
      <xdr:rowOff>260051</xdr:rowOff>
    </xdr:to>
    <xdr:sp macro="" textlink="">
      <xdr:nvSpPr>
        <xdr:cNvPr id="10" name="Freeform 277">
          <a:hlinkClick xmlns:r="http://schemas.openxmlformats.org/officeDocument/2006/relationships" r:id="rId1"/>
          <a:extLst>
            <a:ext uri="{FF2B5EF4-FFF2-40B4-BE49-F238E27FC236}">
              <a16:creationId xmlns:a16="http://schemas.microsoft.com/office/drawing/2014/main" id="{00000000-0008-0000-0200-00000A000000}"/>
            </a:ext>
          </a:extLst>
        </xdr:cNvPr>
        <xdr:cNvSpPr>
          <a:spLocks noChangeAspect="1" noEditPoints="1"/>
        </xdr:cNvSpPr>
      </xdr:nvSpPr>
      <xdr:spPr bwMode="auto">
        <a:xfrm flipH="1">
          <a:off x="13646149" y="3408363"/>
          <a:ext cx="234949" cy="236238"/>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xdr:from>
      <xdr:col>0</xdr:col>
      <xdr:colOff>152401</xdr:colOff>
      <xdr:row>32</xdr:row>
      <xdr:rowOff>0</xdr:rowOff>
    </xdr:from>
    <xdr:to>
      <xdr:col>0</xdr:col>
      <xdr:colOff>362576</xdr:colOff>
      <xdr:row>33</xdr:row>
      <xdr:rowOff>7021</xdr:rowOff>
    </xdr:to>
    <xdr:sp macro="" textlink="">
      <xdr:nvSpPr>
        <xdr:cNvPr id="2" name="Freeform 277">
          <a:hlinkClick xmlns:r="http://schemas.openxmlformats.org/officeDocument/2006/relationships" r:id="rId1"/>
          <a:extLst>
            <a:ext uri="{FF2B5EF4-FFF2-40B4-BE49-F238E27FC236}">
              <a16:creationId xmlns:a16="http://schemas.microsoft.com/office/drawing/2014/main" id="{2E9835D5-BF4C-4BBE-91C1-0339709E522A}"/>
            </a:ext>
          </a:extLst>
        </xdr:cNvPr>
        <xdr:cNvSpPr>
          <a:spLocks noChangeAspect="1" noEditPoints="1"/>
        </xdr:cNvSpPr>
      </xdr:nvSpPr>
      <xdr:spPr bwMode="auto">
        <a:xfrm flipH="1">
          <a:off x="12272144" y="5317383"/>
          <a:ext cx="210175" cy="173189"/>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635000</xdr:colOff>
      <xdr:row>1</xdr:row>
      <xdr:rowOff>12700</xdr:rowOff>
    </xdr:from>
    <xdr:to>
      <xdr:col>15</xdr:col>
      <xdr:colOff>415925</xdr:colOff>
      <xdr:row>19</xdr:row>
      <xdr:rowOff>161925</xdr:rowOff>
    </xdr:to>
    <xdr:sp macro="" textlink="">
      <xdr:nvSpPr>
        <xdr:cNvPr id="2" name="Rectangle 1">
          <a:extLst>
            <a:ext uri="{FF2B5EF4-FFF2-40B4-BE49-F238E27FC236}">
              <a16:creationId xmlns:a16="http://schemas.microsoft.com/office/drawing/2014/main" id="{A1DD2576-6F69-4D82-AB54-ABAAC0084CB9}"/>
            </a:ext>
          </a:extLst>
        </xdr:cNvPr>
        <xdr:cNvSpPr/>
      </xdr:nvSpPr>
      <xdr:spPr>
        <a:xfrm>
          <a:off x="10809671675" y="190500"/>
          <a:ext cx="8366125" cy="33496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ar-SA" sz="1400">
              <a:solidFill>
                <a:sysClr val="windowText" lastClr="000000"/>
              </a:solidFill>
            </a:rPr>
            <a:t>أضف تصميم / هيكل البنية المؤسسية</a:t>
          </a:r>
          <a:r>
            <a:rPr lang="ar-SA" sz="1400" baseline="0">
              <a:solidFill>
                <a:sysClr val="windowText" lastClr="000000"/>
              </a:solidFill>
            </a:rPr>
            <a:t> للجامعة والتي تحتوي على: </a:t>
          </a:r>
        </a:p>
        <a:p>
          <a:pPr algn="ctr"/>
          <a:r>
            <a:rPr lang="ar-SA" sz="1400" baseline="0">
              <a:solidFill>
                <a:sysClr val="windowText" lastClr="000000"/>
              </a:solidFill>
            </a:rPr>
            <a:t>"</a:t>
          </a:r>
          <a:r>
            <a:rPr lang="en-US" sz="1400" baseline="0">
              <a:solidFill>
                <a:sysClr val="windowText" lastClr="000000"/>
              </a:solidFill>
            </a:rPr>
            <a:t> low level design including integration points, technology used, licenses, Host location and DC details" </a:t>
          </a:r>
          <a:endParaRPr lang="en-US" sz="1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152401</xdr:colOff>
      <xdr:row>0</xdr:row>
      <xdr:rowOff>0</xdr:rowOff>
    </xdr:from>
    <xdr:to>
      <xdr:col>0</xdr:col>
      <xdr:colOff>362576</xdr:colOff>
      <xdr:row>1</xdr:row>
      <xdr:rowOff>7021</xdr:rowOff>
    </xdr:to>
    <xdr:sp macro="" textlink="">
      <xdr:nvSpPr>
        <xdr:cNvPr id="13" name="Freeform 277">
          <a:hlinkClick xmlns:r="http://schemas.openxmlformats.org/officeDocument/2006/relationships" r:id="rId1"/>
          <a:extLst>
            <a:ext uri="{FF2B5EF4-FFF2-40B4-BE49-F238E27FC236}">
              <a16:creationId xmlns:a16="http://schemas.microsoft.com/office/drawing/2014/main" id="{00000000-0008-0000-0500-00000D000000}"/>
            </a:ext>
          </a:extLst>
        </xdr:cNvPr>
        <xdr:cNvSpPr>
          <a:spLocks noChangeAspect="1" noEditPoints="1"/>
        </xdr:cNvSpPr>
      </xdr:nvSpPr>
      <xdr:spPr bwMode="auto">
        <a:xfrm flipH="1">
          <a:off x="27494874" y="3181350"/>
          <a:ext cx="210175" cy="305471"/>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152402</xdr:colOff>
      <xdr:row>0</xdr:row>
      <xdr:rowOff>24395</xdr:rowOff>
    </xdr:from>
    <xdr:to>
      <xdr:col>0</xdr:col>
      <xdr:colOff>359498</xdr:colOff>
      <xdr:row>0</xdr:row>
      <xdr:rowOff>242095</xdr:rowOff>
    </xdr:to>
    <xdr:sp macro="" textlink="">
      <xdr:nvSpPr>
        <xdr:cNvPr id="2" name="Freeform 277">
          <a:hlinkClick xmlns:r="http://schemas.openxmlformats.org/officeDocument/2006/relationships" r:id="rId1"/>
          <a:extLst>
            <a:ext uri="{FF2B5EF4-FFF2-40B4-BE49-F238E27FC236}">
              <a16:creationId xmlns:a16="http://schemas.microsoft.com/office/drawing/2014/main" id="{00000000-0008-0000-0800-000002000000}"/>
            </a:ext>
          </a:extLst>
        </xdr:cNvPr>
        <xdr:cNvSpPr>
          <a:spLocks noChangeAspect="1" noEditPoints="1"/>
        </xdr:cNvSpPr>
      </xdr:nvSpPr>
      <xdr:spPr bwMode="auto">
        <a:xfrm flipH="1">
          <a:off x="57571552" y="2221495"/>
          <a:ext cx="207096" cy="141500"/>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twoCellAnchor editAs="oneCell">
    <xdr:from>
      <xdr:col>0</xdr:col>
      <xdr:colOff>0</xdr:colOff>
      <xdr:row>0</xdr:row>
      <xdr:rowOff>0</xdr:rowOff>
    </xdr:from>
    <xdr:to>
      <xdr:col>0</xdr:col>
      <xdr:colOff>0</xdr:colOff>
      <xdr:row>2</xdr:row>
      <xdr:rowOff>96016</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109979" y="0"/>
          <a:ext cx="1821071" cy="736459"/>
        </a:xfrm>
        <a:prstGeom prst="rect">
          <a:avLst/>
        </a:prstGeom>
      </xdr:spPr>
    </xdr:pic>
    <xdr:clientData/>
  </xdr:twoCellAnchor>
  <xdr:twoCellAnchor editAs="oneCell">
    <xdr:from>
      <xdr:col>2</xdr:col>
      <xdr:colOff>98984</xdr:colOff>
      <xdr:row>0</xdr:row>
      <xdr:rowOff>0</xdr:rowOff>
    </xdr:from>
    <xdr:to>
      <xdr:col>2</xdr:col>
      <xdr:colOff>98984</xdr:colOff>
      <xdr:row>2</xdr:row>
      <xdr:rowOff>96016</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54436564" y="0"/>
          <a:ext cx="1687352" cy="7364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152402</xdr:colOff>
      <xdr:row>0</xdr:row>
      <xdr:rowOff>24395</xdr:rowOff>
    </xdr:from>
    <xdr:to>
      <xdr:col>0</xdr:col>
      <xdr:colOff>359498</xdr:colOff>
      <xdr:row>0</xdr:row>
      <xdr:rowOff>242095</xdr:rowOff>
    </xdr:to>
    <xdr:sp macro="" textlink="">
      <xdr:nvSpPr>
        <xdr:cNvPr id="6" name="Freeform 277">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spect="1" noEditPoints="1"/>
        </xdr:cNvSpPr>
      </xdr:nvSpPr>
      <xdr:spPr bwMode="auto">
        <a:xfrm flipH="1">
          <a:off x="34412705" y="3449426"/>
          <a:ext cx="207096" cy="217700"/>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175922</xdr:colOff>
      <xdr:row>0</xdr:row>
      <xdr:rowOff>0</xdr:rowOff>
    </xdr:from>
    <xdr:to>
      <xdr:col>0</xdr:col>
      <xdr:colOff>388057</xdr:colOff>
      <xdr:row>0</xdr:row>
      <xdr:rowOff>0</xdr:rowOff>
    </xdr:to>
    <xdr:sp macro="" textlink="">
      <xdr:nvSpPr>
        <xdr:cNvPr id="3" name="Freeform 277">
          <a:hlinkClick xmlns:r="http://schemas.openxmlformats.org/officeDocument/2006/relationships" r:id="rId1"/>
          <a:extLst>
            <a:ext uri="{FF2B5EF4-FFF2-40B4-BE49-F238E27FC236}">
              <a16:creationId xmlns:a16="http://schemas.microsoft.com/office/drawing/2014/main" id="{00000000-0008-0000-0900-000003000000}"/>
            </a:ext>
          </a:extLst>
        </xdr:cNvPr>
        <xdr:cNvSpPr>
          <a:spLocks noChangeAspect="1" noEditPoints="1"/>
        </xdr:cNvSpPr>
      </xdr:nvSpPr>
      <xdr:spPr bwMode="auto">
        <a:xfrm flipH="1">
          <a:off x="11018424" y="3471921"/>
          <a:ext cx="212135" cy="219113"/>
        </a:xfrm>
        <a:custGeom>
          <a:avLst/>
          <a:gdLst>
            <a:gd name="T0" fmla="*/ 26 w 107"/>
            <a:gd name="T1" fmla="*/ 52 h 107"/>
            <a:gd name="T2" fmla="*/ 26 w 107"/>
            <a:gd name="T3" fmla="*/ 96 h 107"/>
            <a:gd name="T4" fmla="*/ 81 w 107"/>
            <a:gd name="T5" fmla="*/ 96 h 107"/>
            <a:gd name="T6" fmla="*/ 81 w 107"/>
            <a:gd name="T7" fmla="*/ 52 h 107"/>
            <a:gd name="T8" fmla="*/ 90 w 107"/>
            <a:gd name="T9" fmla="*/ 61 h 107"/>
            <a:gd name="T10" fmla="*/ 90 w 107"/>
            <a:gd name="T11" fmla="*/ 103 h 107"/>
            <a:gd name="T12" fmla="*/ 90 w 107"/>
            <a:gd name="T13" fmla="*/ 107 h 107"/>
            <a:gd name="T14" fmla="*/ 85 w 107"/>
            <a:gd name="T15" fmla="*/ 107 h 107"/>
            <a:gd name="T16" fmla="*/ 22 w 107"/>
            <a:gd name="T17" fmla="*/ 107 h 107"/>
            <a:gd name="T18" fmla="*/ 17 w 107"/>
            <a:gd name="T19" fmla="*/ 107 h 107"/>
            <a:gd name="T20" fmla="*/ 17 w 107"/>
            <a:gd name="T21" fmla="*/ 103 h 107"/>
            <a:gd name="T22" fmla="*/ 17 w 107"/>
            <a:gd name="T23" fmla="*/ 61 h 107"/>
            <a:gd name="T24" fmla="*/ 26 w 107"/>
            <a:gd name="T25" fmla="*/ 52 h 107"/>
            <a:gd name="T26" fmla="*/ 26 w 107"/>
            <a:gd name="T27" fmla="*/ 52 h 107"/>
            <a:gd name="T28" fmla="*/ 0 w 107"/>
            <a:gd name="T29" fmla="*/ 53 h 107"/>
            <a:gd name="T30" fmla="*/ 9 w 107"/>
            <a:gd name="T31" fmla="*/ 61 h 107"/>
            <a:gd name="T32" fmla="*/ 53 w 107"/>
            <a:gd name="T33" fmla="*/ 16 h 107"/>
            <a:gd name="T34" fmla="*/ 98 w 107"/>
            <a:gd name="T35" fmla="*/ 61 h 107"/>
            <a:gd name="T36" fmla="*/ 107 w 107"/>
            <a:gd name="T37" fmla="*/ 53 h 107"/>
            <a:gd name="T38" fmla="*/ 53 w 107"/>
            <a:gd name="T39" fmla="*/ 0 h 107"/>
            <a:gd name="T40" fmla="*/ 47 w 107"/>
            <a:gd name="T41" fmla="*/ 7 h 107"/>
            <a:gd name="T42" fmla="*/ 47 w 107"/>
            <a:gd name="T43" fmla="*/ 7 h 107"/>
            <a:gd name="T44" fmla="*/ 0 w 107"/>
            <a:gd name="T45" fmla="*/ 53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07" h="107">
              <a:moveTo>
                <a:pt x="26" y="52"/>
              </a:moveTo>
              <a:lnTo>
                <a:pt x="26" y="96"/>
              </a:lnTo>
              <a:lnTo>
                <a:pt x="81" y="96"/>
              </a:lnTo>
              <a:lnTo>
                <a:pt x="81" y="52"/>
              </a:lnTo>
              <a:lnTo>
                <a:pt x="90" y="61"/>
              </a:lnTo>
              <a:lnTo>
                <a:pt x="90" y="103"/>
              </a:lnTo>
              <a:lnTo>
                <a:pt x="90" y="107"/>
              </a:lnTo>
              <a:lnTo>
                <a:pt x="85" y="107"/>
              </a:lnTo>
              <a:lnTo>
                <a:pt x="22" y="107"/>
              </a:lnTo>
              <a:lnTo>
                <a:pt x="17" y="107"/>
              </a:lnTo>
              <a:lnTo>
                <a:pt x="17" y="103"/>
              </a:lnTo>
              <a:lnTo>
                <a:pt x="17" y="61"/>
              </a:lnTo>
              <a:lnTo>
                <a:pt x="26" y="52"/>
              </a:lnTo>
              <a:lnTo>
                <a:pt x="26" y="52"/>
              </a:lnTo>
              <a:close/>
              <a:moveTo>
                <a:pt x="0" y="53"/>
              </a:moveTo>
              <a:lnTo>
                <a:pt x="9" y="61"/>
              </a:lnTo>
              <a:lnTo>
                <a:pt x="53" y="16"/>
              </a:lnTo>
              <a:lnTo>
                <a:pt x="98" y="61"/>
              </a:lnTo>
              <a:lnTo>
                <a:pt x="107" y="53"/>
              </a:lnTo>
              <a:lnTo>
                <a:pt x="53" y="0"/>
              </a:lnTo>
              <a:lnTo>
                <a:pt x="47" y="7"/>
              </a:lnTo>
              <a:lnTo>
                <a:pt x="47" y="7"/>
              </a:lnTo>
              <a:lnTo>
                <a:pt x="0" y="53"/>
              </a:lnTo>
              <a:close/>
            </a:path>
          </a:pathLst>
        </a:custGeom>
        <a:solidFill>
          <a:schemeClr val="bg1"/>
        </a:solidFill>
        <a:ln>
          <a:solidFill>
            <a:schemeClr val="bg1"/>
          </a:solidFill>
        </a:ln>
      </xdr:spPr>
      <xdr:txBody>
        <a:bodyPr vert="horz" wrap="square" lIns="91440" tIns="45720" rIns="91440" bIns="45720" numCol="1" anchor="t" anchorCtr="0" compatLnSpc="1">
          <a:prstTxWarp prst="textNoShape">
            <a:avLst/>
          </a:prstTxWarp>
        </a:bodyPr>
        <a:lstStyle/>
        <a:p>
          <a:pPr algn="r" rtl="1"/>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global.kpmg.com/Users/lilianaaraujo/OneDrive%20-%20KPMG/Desktop/CSE/Budget%20Request/Data%20collection%20v1%2095%2016-02-2012_Sru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 notes"/>
      <sheetName val="Table of Contents"/>
      <sheetName val="Instructions"/>
      <sheetName val="1.0 - FAC - DRL"/>
      <sheetName val="1.1 - FAC - QUEST"/>
      <sheetName val="1.1 - FAC - INV"/>
      <sheetName val="1.2 - FACI - INV"/>
      <sheetName val="2.0 - IT - DRL"/>
      <sheetName val="2.1 - NET - QUEST"/>
      <sheetName val="2.1 - NET - INV"/>
      <sheetName val="2.2 - CT - QUEST"/>
      <sheetName val="2.2 - CT - INV"/>
      <sheetName val="2.3 - SER - QUEST"/>
      <sheetName val="2.3 - SER - INV"/>
      <sheetName val="2.4 - MF - QUEST"/>
      <sheetName val="2.4 - MF - INV"/>
      <sheetName val="2.5 - ST - QUEST"/>
      <sheetName val="2.5 - ST - INV"/>
      <sheetName val="2.6 - BT - QUEST"/>
      <sheetName val="2.6 - BT - INV"/>
      <sheetName val="2.7 - ITAPP - QUEST"/>
      <sheetName val="2.7 - ITAPP - INV"/>
      <sheetName val="2.7 - ITAPP - INV-Old"/>
      <sheetName val="2.8 - DRHA - QUEST"/>
      <sheetName val="2.9 - DB - INV"/>
      <sheetName val="3.0 - APP - DRL"/>
      <sheetName val="3.1 - ALLAPP-INV"/>
      <sheetName val="3.2 - APP - INV"/>
      <sheetName val="3.2 - TOP50APP-INV"/>
      <sheetName val="4.0 - ITSM - DRL"/>
      <sheetName val="4.1 - PLP - INV"/>
      <sheetName val="4.2 - PRS - ASSMT"/>
      <sheetName val="4.3 - SLA - INV"/>
      <sheetName val="4.4 - TOOLS - INV"/>
      <sheetName val="5.0 - STG - DRL"/>
      <sheetName val="5.3 - PP - INV"/>
      <sheetName val="5.9 - TI - QUEST"/>
      <sheetName val="5.10 - RC - QUEST"/>
      <sheetName val="6.0 - BGT - DRL"/>
      <sheetName val="6.2 - PC - INV INT"/>
      <sheetName val="6.2 - PC - INV EXT"/>
      <sheetName val="6.3 - ITC - QUEST"/>
      <sheetName val="6.3 - ITC - INV"/>
      <sheetName val="6.4 - ITO - QUEST"/>
      <sheetName val="6.4 - ITO - INV"/>
      <sheetName val="7.0 - CON - DRL"/>
      <sheetName val="7.1 - CON - INV"/>
      <sheetName val="#Lists#"/>
      <sheetName val="#Lists_level 2"/>
      <sheetName val="Future Release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persons/person.xml><?xml version="1.0" encoding="utf-8"?>
<personList xmlns="http://schemas.microsoft.com/office/spreadsheetml/2018/threadedcomments" xmlns:x="http://schemas.openxmlformats.org/spreadsheetml/2006/main">
  <person displayName="Alsarawi, Rami" id="{74D6D815-A549-49B9-8FEE-4CE257DAF7EF}" userId="S::ralsarawi@deloitte.com::34048e3c-d985-42a0-b78f-8b36381d5df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 dT="2021-12-21T12:56:33.04" personId="{74D6D815-A549-49B9-8FEE-4CE257DAF7EF}" id="{665D239C-5E36-4C7D-84FB-005BB8639772}">
    <text>Waiting for C2A Center Confirmation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a.alied@psau.edu.sa" TargetMode="External"/><Relationship Id="rId2" Type="http://schemas.openxmlformats.org/officeDocument/2006/relationships/hyperlink" Target="mailto:a.alothman@psau.edu.sa" TargetMode="External"/><Relationship Id="rId1" Type="http://schemas.openxmlformats.org/officeDocument/2006/relationships/hyperlink" Target="mailto:a.alanazi@psau.edu.s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lharby@psau.edu.sa"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showGridLines="0" rightToLeft="1" topLeftCell="A16" zoomScale="107" zoomScaleNormal="148" workbookViewId="0">
      <selection sqref="A1:XFD1"/>
    </sheetView>
  </sheetViews>
  <sheetFormatPr defaultColWidth="0" defaultRowHeight="12.75" zeroHeight="1"/>
  <cols>
    <col min="1" max="1" width="12.42578125" style="10" customWidth="1"/>
    <col min="2" max="2" width="4" style="10" bestFit="1" customWidth="1"/>
    <col min="3" max="3" width="35.5703125" style="10" customWidth="1"/>
    <col min="4" max="4" width="8.7109375" style="10" customWidth="1"/>
    <col min="5" max="7" width="15.5703125" style="10" customWidth="1"/>
    <col min="8" max="8" width="12.42578125" style="10" customWidth="1"/>
    <col min="9" max="9" width="14.85546875" style="10" customWidth="1"/>
    <col min="10" max="10" width="8.42578125" style="10" hidden="1" customWidth="1"/>
    <col min="11" max="16" width="9.42578125" style="10" hidden="1" customWidth="1"/>
    <col min="17" max="16384" width="8.85546875" style="10" hidden="1"/>
  </cols>
  <sheetData>
    <row r="1" spans="1:14" s="240" customFormat="1" ht="12.95" customHeight="1"/>
    <row r="2" spans="1:14" s="67" customFormat="1" ht="14.1" customHeight="1">
      <c r="A2" s="238" t="s">
        <v>0</v>
      </c>
      <c r="B2" s="238"/>
      <c r="C2" s="242"/>
      <c r="D2" s="243"/>
      <c r="E2" s="243"/>
      <c r="F2" s="243"/>
      <c r="G2" s="243"/>
      <c r="H2" s="243"/>
      <c r="I2" s="244"/>
      <c r="J2" s="66"/>
    </row>
    <row r="3" spans="1:14" s="67" customFormat="1" ht="15.75">
      <c r="A3" s="238" t="s">
        <v>1</v>
      </c>
      <c r="B3" s="238"/>
      <c r="C3" s="68"/>
      <c r="D3" s="69"/>
      <c r="E3" s="69"/>
      <c r="F3" s="69"/>
      <c r="G3" s="69"/>
      <c r="H3" s="68"/>
      <c r="I3" s="69"/>
      <c r="J3" s="69"/>
      <c r="K3" s="69"/>
      <c r="L3" s="69"/>
      <c r="M3" s="69"/>
      <c r="N3" s="70"/>
    </row>
    <row r="4" spans="1:14" s="67" customFormat="1" ht="14.1" customHeight="1">
      <c r="A4" s="238" t="s">
        <v>845</v>
      </c>
      <c r="B4" s="238"/>
      <c r="C4" s="242"/>
      <c r="D4" s="243"/>
      <c r="E4" s="243"/>
      <c r="F4" s="243"/>
      <c r="G4" s="243"/>
      <c r="H4" s="243"/>
      <c r="I4" s="244"/>
      <c r="J4" s="66"/>
    </row>
    <row r="5" spans="1:14" s="67" customFormat="1" ht="14.1" customHeight="1">
      <c r="A5" s="238" t="s">
        <v>2</v>
      </c>
      <c r="B5" s="238"/>
      <c r="C5" s="242"/>
      <c r="D5" s="243"/>
      <c r="E5" s="243"/>
      <c r="F5" s="243"/>
      <c r="G5" s="243"/>
      <c r="H5" s="243"/>
      <c r="I5" s="244"/>
      <c r="J5" s="66"/>
    </row>
    <row r="6" spans="1:14" s="241" customFormat="1" ht="15.75"/>
    <row r="7" spans="1:14" s="67" customFormat="1" ht="14.1" customHeight="1">
      <c r="A7" s="238" t="s">
        <v>846</v>
      </c>
      <c r="B7" s="238"/>
      <c r="C7" s="242"/>
      <c r="D7" s="243"/>
      <c r="E7" s="243"/>
      <c r="F7" s="243"/>
      <c r="G7" s="243"/>
      <c r="H7" s="243"/>
      <c r="I7" s="244"/>
      <c r="J7" s="66"/>
    </row>
    <row r="8" spans="1:14" s="67" customFormat="1" ht="14.1" customHeight="1">
      <c r="A8" s="238" t="s">
        <v>3</v>
      </c>
      <c r="B8" s="239"/>
      <c r="C8" s="249"/>
      <c r="D8" s="250"/>
      <c r="E8" s="250"/>
      <c r="F8" s="250"/>
      <c r="G8" s="250"/>
      <c r="H8" s="250"/>
      <c r="I8" s="251"/>
      <c r="J8" s="66"/>
    </row>
    <row r="9" spans="1:14" s="67" customFormat="1" ht="14.1" customHeight="1">
      <c r="A9" s="238" t="s">
        <v>4</v>
      </c>
      <c r="B9" s="239"/>
      <c r="C9" s="242"/>
      <c r="D9" s="243"/>
      <c r="E9" s="243"/>
      <c r="F9" s="243"/>
      <c r="G9" s="243"/>
      <c r="H9" s="243"/>
      <c r="I9" s="244"/>
      <c r="J9" s="66"/>
    </row>
    <row r="10" spans="1:14" s="71" customFormat="1" ht="15.75">
      <c r="B10" s="72">
        <v>3.1</v>
      </c>
      <c r="C10" s="236" t="s">
        <v>5</v>
      </c>
      <c r="D10" s="236"/>
      <c r="E10" s="236"/>
      <c r="F10" s="236"/>
      <c r="G10" s="236"/>
      <c r="H10" s="236"/>
      <c r="I10" s="236"/>
    </row>
    <row r="11" spans="1:14" s="75" customFormat="1" ht="14.1" customHeight="1">
      <c r="A11" s="237"/>
      <c r="B11" s="237"/>
      <c r="C11" s="245" t="s">
        <v>10</v>
      </c>
      <c r="D11" s="246" t="s">
        <v>11</v>
      </c>
      <c r="E11" s="247" t="s">
        <v>9</v>
      </c>
      <c r="F11" s="248"/>
      <c r="G11" s="73"/>
      <c r="H11" s="73"/>
      <c r="I11" s="74"/>
    </row>
    <row r="12" spans="1:14" s="75" customFormat="1" ht="15.6" customHeight="1">
      <c r="A12" s="237"/>
      <c r="B12" s="237"/>
      <c r="C12" s="245"/>
      <c r="D12" s="246"/>
      <c r="E12" s="58" t="s">
        <v>788</v>
      </c>
      <c r="F12" s="58" t="s">
        <v>789</v>
      </c>
      <c r="G12" s="76"/>
      <c r="H12" s="76"/>
      <c r="I12" s="74"/>
    </row>
    <row r="13" spans="1:14" s="75" customFormat="1" ht="15.75">
      <c r="A13" s="237"/>
      <c r="B13" s="237"/>
      <c r="C13" s="77" t="s">
        <v>847</v>
      </c>
      <c r="D13" s="78" t="s">
        <v>12</v>
      </c>
      <c r="E13" s="79"/>
      <c r="F13" s="79"/>
      <c r="G13" s="80"/>
      <c r="H13" s="80"/>
      <c r="I13" s="74"/>
    </row>
    <row r="14" spans="1:14" s="75" customFormat="1" ht="15.75">
      <c r="A14" s="237"/>
      <c r="B14" s="237"/>
      <c r="C14" s="77" t="s">
        <v>848</v>
      </c>
      <c r="D14" s="78" t="s">
        <v>12</v>
      </c>
      <c r="E14" s="79"/>
      <c r="F14" s="79"/>
      <c r="G14" s="81"/>
      <c r="H14" s="81"/>
      <c r="I14" s="74"/>
    </row>
    <row r="15" spans="1:14" s="75" customFormat="1" ht="15.75">
      <c r="A15" s="237"/>
      <c r="B15" s="237"/>
      <c r="C15" s="82" t="s">
        <v>849</v>
      </c>
      <c r="D15" s="78" t="s">
        <v>12</v>
      </c>
      <c r="E15" s="79"/>
      <c r="F15" s="79"/>
      <c r="G15" s="80"/>
      <c r="H15" s="80"/>
      <c r="I15" s="74"/>
    </row>
    <row r="16" spans="1:14" s="75" customFormat="1" ht="15.75">
      <c r="A16" s="237"/>
      <c r="B16" s="237"/>
      <c r="C16" s="82" t="s">
        <v>849</v>
      </c>
      <c r="D16" s="78" t="s">
        <v>12</v>
      </c>
      <c r="E16" s="79"/>
      <c r="F16" s="79"/>
      <c r="G16" s="80"/>
      <c r="H16" s="80"/>
      <c r="I16" s="74"/>
    </row>
    <row r="17" spans="1:10" s="75" customFormat="1" ht="15.75">
      <c r="A17" s="237"/>
      <c r="B17" s="237"/>
      <c r="C17" s="82" t="s">
        <v>849</v>
      </c>
      <c r="D17" s="78" t="s">
        <v>12</v>
      </c>
      <c r="E17" s="79"/>
      <c r="F17" s="79"/>
      <c r="G17" s="80"/>
      <c r="H17" s="80"/>
      <c r="I17" s="74"/>
    </row>
    <row r="18" spans="1:10" s="75" customFormat="1" ht="15.75">
      <c r="A18" s="237"/>
      <c r="B18" s="237"/>
      <c r="C18" s="82" t="s">
        <v>849</v>
      </c>
      <c r="D18" s="78" t="s">
        <v>12</v>
      </c>
      <c r="E18" s="79"/>
      <c r="F18" s="79"/>
      <c r="G18" s="80"/>
      <c r="H18" s="80"/>
      <c r="I18" s="74"/>
    </row>
    <row r="19" spans="1:10" s="75" customFormat="1" ht="15.75">
      <c r="A19" s="237"/>
      <c r="B19" s="237"/>
      <c r="C19" s="82" t="s">
        <v>849</v>
      </c>
      <c r="D19" s="78" t="s">
        <v>12</v>
      </c>
      <c r="E19" s="79"/>
      <c r="F19" s="79"/>
      <c r="G19" s="80"/>
      <c r="H19" s="80"/>
      <c r="I19" s="74"/>
    </row>
    <row r="20" spans="1:10" s="75" customFormat="1" ht="15.75">
      <c r="A20" s="237"/>
      <c r="B20" s="237"/>
      <c r="C20" s="83" t="s">
        <v>13</v>
      </c>
      <c r="D20" s="78" t="s">
        <v>12</v>
      </c>
      <c r="E20" s="79"/>
      <c r="F20" s="79"/>
      <c r="G20" s="80"/>
      <c r="H20" s="80"/>
      <c r="I20" s="74"/>
    </row>
    <row r="21" spans="1:10" s="75" customFormat="1" ht="15.75">
      <c r="A21" s="237"/>
      <c r="B21" s="237"/>
      <c r="C21" s="84"/>
      <c r="D21" s="85"/>
      <c r="E21" s="86"/>
      <c r="F21" s="87"/>
      <c r="G21" s="88"/>
      <c r="H21" s="74"/>
      <c r="I21" s="74"/>
    </row>
    <row r="22" spans="1:10" s="75" customFormat="1" ht="15.75">
      <c r="A22" s="71"/>
      <c r="B22" s="72" t="s">
        <v>15</v>
      </c>
      <c r="C22" s="236" t="s">
        <v>6</v>
      </c>
      <c r="D22" s="236"/>
      <c r="E22" s="236"/>
      <c r="F22" s="236"/>
      <c r="G22" s="236"/>
      <c r="H22" s="236"/>
      <c r="I22" s="236"/>
      <c r="J22" s="89"/>
    </row>
    <row r="23" spans="1:10" s="91" customFormat="1" ht="15.75">
      <c r="A23" s="237"/>
      <c r="B23" s="237"/>
      <c r="C23" s="75"/>
      <c r="D23" s="75"/>
      <c r="E23" s="75"/>
      <c r="F23" s="75"/>
      <c r="G23" s="75"/>
      <c r="H23" s="75"/>
      <c r="I23" s="75"/>
      <c r="J23" s="90"/>
    </row>
    <row r="24" spans="1:10" s="95" customFormat="1" ht="15.75">
      <c r="A24" s="237"/>
      <c r="B24" s="237"/>
      <c r="C24" s="92" t="s">
        <v>16</v>
      </c>
      <c r="D24" s="93" t="s">
        <v>17</v>
      </c>
      <c r="E24" s="94">
        <v>2024</v>
      </c>
      <c r="F24" s="94">
        <v>2025</v>
      </c>
      <c r="G24" s="94">
        <v>2026</v>
      </c>
    </row>
    <row r="25" spans="1:10" s="75" customFormat="1" ht="15.75">
      <c r="A25" s="237"/>
      <c r="B25" s="237"/>
      <c r="C25" s="77" t="s">
        <v>18</v>
      </c>
      <c r="D25" s="78" t="s">
        <v>19</v>
      </c>
      <c r="E25" s="96"/>
      <c r="F25" s="96"/>
      <c r="G25" s="96"/>
    </row>
    <row r="26" spans="1:10" s="75" customFormat="1" ht="15.75">
      <c r="A26" s="237"/>
      <c r="B26" s="237"/>
      <c r="C26" s="77" t="s">
        <v>20</v>
      </c>
      <c r="D26" s="78" t="s">
        <v>19</v>
      </c>
      <c r="E26" s="96"/>
      <c r="F26" s="96"/>
      <c r="G26" s="96"/>
    </row>
    <row r="27" spans="1:10" s="75" customFormat="1" ht="15.75">
      <c r="A27" s="237"/>
      <c r="B27" s="237"/>
      <c r="C27" s="83" t="s">
        <v>21</v>
      </c>
      <c r="D27" s="78" t="s">
        <v>19</v>
      </c>
      <c r="E27" s="97"/>
      <c r="F27" s="97"/>
      <c r="G27" s="97"/>
    </row>
    <row r="28" spans="1:10" s="75" customFormat="1" ht="47.25">
      <c r="A28" s="237"/>
      <c r="B28" s="237"/>
      <c r="C28" s="98" t="s">
        <v>22</v>
      </c>
      <c r="D28" s="78" t="s">
        <v>19</v>
      </c>
      <c r="E28" s="96"/>
      <c r="F28" s="96"/>
      <c r="G28" s="96"/>
    </row>
    <row r="29" spans="1:10" s="75" customFormat="1" ht="15.75">
      <c r="A29" s="237"/>
      <c r="B29" s="237"/>
      <c r="C29" s="99" t="s">
        <v>23</v>
      </c>
      <c r="D29" s="78" t="s">
        <v>19</v>
      </c>
      <c r="E29" s="96"/>
      <c r="F29" s="96"/>
      <c r="G29" s="96"/>
    </row>
    <row r="30" spans="1:10" s="75" customFormat="1" ht="15.75">
      <c r="A30" s="237"/>
      <c r="B30" s="237"/>
      <c r="C30" s="99" t="s">
        <v>7</v>
      </c>
      <c r="D30" s="100" t="s">
        <v>19</v>
      </c>
      <c r="E30" s="96"/>
      <c r="F30" s="96"/>
      <c r="G30" s="96"/>
    </row>
    <row r="31" spans="1:10" s="75" customFormat="1" ht="47.25">
      <c r="A31" s="237"/>
      <c r="B31" s="237"/>
      <c r="C31" s="101" t="s">
        <v>861</v>
      </c>
      <c r="D31" s="78"/>
      <c r="E31" s="96"/>
      <c r="F31" s="96"/>
      <c r="G31" s="96"/>
    </row>
    <row r="32" spans="1:10" s="75" customFormat="1" ht="15.75">
      <c r="A32" s="237"/>
      <c r="B32" s="237"/>
      <c r="C32" s="95"/>
      <c r="D32" s="95"/>
    </row>
    <row r="33" spans="1:9" s="75" customFormat="1" ht="15.75">
      <c r="A33" s="71"/>
      <c r="B33" s="72">
        <v>3.3</v>
      </c>
      <c r="C33" s="236" t="s">
        <v>831</v>
      </c>
      <c r="D33" s="236"/>
      <c r="E33" s="236"/>
      <c r="F33" s="236"/>
      <c r="G33" s="236"/>
      <c r="H33" s="236"/>
      <c r="I33" s="236"/>
    </row>
    <row r="34" spans="1:9" s="75" customFormat="1" ht="15.75">
      <c r="A34" s="237"/>
      <c r="B34" s="237"/>
      <c r="C34" s="58" t="s">
        <v>14</v>
      </c>
      <c r="D34" s="58" t="s">
        <v>11</v>
      </c>
    </row>
    <row r="35" spans="1:9" s="75" customFormat="1" ht="15.75">
      <c r="A35" s="237"/>
      <c r="B35" s="237"/>
      <c r="C35" s="102" t="s">
        <v>850</v>
      </c>
      <c r="D35" s="78" t="s">
        <v>12</v>
      </c>
    </row>
    <row r="36" spans="1:9" s="75" customFormat="1" ht="47.25">
      <c r="A36" s="237"/>
      <c r="B36" s="237"/>
      <c r="C36" s="101" t="s">
        <v>862</v>
      </c>
      <c r="D36" s="78" t="s">
        <v>12</v>
      </c>
    </row>
    <row r="37" spans="1:9" s="75" customFormat="1" ht="15.75">
      <c r="A37" s="237"/>
      <c r="B37" s="237"/>
      <c r="C37" s="58" t="s">
        <v>832</v>
      </c>
      <c r="D37" s="58" t="s">
        <v>851</v>
      </c>
      <c r="E37" s="103"/>
    </row>
    <row r="38" spans="1:9" s="75" customFormat="1" ht="15.75">
      <c r="A38" s="237"/>
      <c r="B38" s="237"/>
      <c r="C38" s="102"/>
      <c r="D38" s="78"/>
      <c r="E38" s="104"/>
    </row>
    <row r="39" spans="1:9" s="75" customFormat="1" ht="15.75">
      <c r="A39" s="237"/>
      <c r="B39" s="237"/>
      <c r="C39" s="101"/>
      <c r="D39" s="78"/>
      <c r="E39" s="105"/>
    </row>
    <row r="40" spans="1:9" s="75" customFormat="1" ht="15.75">
      <c r="A40" s="237"/>
      <c r="B40" s="237"/>
      <c r="C40" s="82"/>
      <c r="D40" s="82"/>
    </row>
    <row r="41" spans="1:9" s="75" customFormat="1" ht="15.75">
      <c r="A41" s="237"/>
      <c r="B41" s="237"/>
      <c r="C41" s="82"/>
      <c r="D41" s="82"/>
    </row>
    <row r="42" spans="1:9" s="75" customFormat="1" ht="15.75">
      <c r="A42" s="237"/>
      <c r="B42" s="237"/>
      <c r="C42" s="82"/>
      <c r="D42" s="82"/>
    </row>
    <row r="43" spans="1:9" s="75" customFormat="1" ht="15.75">
      <c r="A43" s="237"/>
      <c r="B43" s="237"/>
    </row>
    <row r="44" spans="1:9" s="75" customFormat="1" ht="15.75">
      <c r="A44" s="237"/>
      <c r="B44" s="237"/>
    </row>
    <row r="45" spans="1:9" s="75" customFormat="1" ht="15.75">
      <c r="A45" s="237"/>
      <c r="B45" s="237"/>
    </row>
    <row r="46" spans="1:9" s="75" customFormat="1" ht="15.75">
      <c r="A46" s="237"/>
      <c r="B46" s="237"/>
    </row>
    <row r="47" spans="1:9" s="75" customFormat="1" ht="15.75">
      <c r="A47" s="237"/>
      <c r="B47" s="237"/>
    </row>
    <row r="48" spans="1:9" s="75" customFormat="1" ht="15.75">
      <c r="A48" s="237"/>
      <c r="B48" s="237"/>
    </row>
    <row r="49" spans="1:2" s="75" customFormat="1" ht="15.75">
      <c r="A49" s="237"/>
      <c r="B49" s="237"/>
    </row>
    <row r="50" spans="1:2" s="75" customFormat="1" ht="15.75">
      <c r="A50" s="237"/>
      <c r="B50" s="237"/>
    </row>
  </sheetData>
  <sheetProtection selectLockedCells="1"/>
  <mergeCells count="24">
    <mergeCell ref="A7:B7"/>
    <mergeCell ref="A8:B8"/>
    <mergeCell ref="A4:B4"/>
    <mergeCell ref="A11:B21"/>
    <mergeCell ref="C11:C12"/>
    <mergeCell ref="C10:I10"/>
    <mergeCell ref="D11:D12"/>
    <mergeCell ref="E11:F11"/>
    <mergeCell ref="C7:I7"/>
    <mergeCell ref="C8:I8"/>
    <mergeCell ref="C9:I9"/>
    <mergeCell ref="A1:XFD1"/>
    <mergeCell ref="A6:XFD6"/>
    <mergeCell ref="C2:I2"/>
    <mergeCell ref="C4:I4"/>
    <mergeCell ref="C5:I5"/>
    <mergeCell ref="A2:B2"/>
    <mergeCell ref="A3:B3"/>
    <mergeCell ref="A5:B5"/>
    <mergeCell ref="C22:I22"/>
    <mergeCell ref="C33:I33"/>
    <mergeCell ref="A34:B50"/>
    <mergeCell ref="A23:B32"/>
    <mergeCell ref="A9:B9"/>
  </mergeCells>
  <phoneticPr fontId="3" type="noConversion"/>
  <hyperlinks>
    <hyperlink ref="D35:D36" location="'2. Instructions '!C34" display="No" xr:uid="{00000000-0004-0000-0000-000000000000}"/>
    <hyperlink ref="D25" location="'2. Instructions '!C35" display="SAR" xr:uid="{00000000-0004-0000-0000-000001000000}"/>
    <hyperlink ref="D26" location="'2. Instructions '!C35" display="SAR" xr:uid="{00000000-0004-0000-0000-000002000000}"/>
    <hyperlink ref="D27" location="'2. Instructions '!C35" display="SAR" xr:uid="{00000000-0004-0000-0000-000003000000}"/>
    <hyperlink ref="D28" location="'2. Instructions '!C35" display="SAR" xr:uid="{00000000-0004-0000-0000-000004000000}"/>
    <hyperlink ref="D29" location="'2. Instructions '!C35" display="SAR" xr:uid="{00000000-0004-0000-0000-000005000000}"/>
    <hyperlink ref="D20" location="'2. Instructions '!C34" display="No" xr:uid="{00000000-0004-0000-0000-000006000000}"/>
    <hyperlink ref="D19" location="'2. Instructions '!C34" display="No" xr:uid="{00000000-0004-0000-0000-000007000000}"/>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8"/>
  <sheetViews>
    <sheetView rightToLeft="1" tabSelected="1" topLeftCell="J1" workbookViewId="0">
      <selection activeCell="Q5" sqref="Q5"/>
    </sheetView>
  </sheetViews>
  <sheetFormatPr defaultRowHeight="15"/>
  <cols>
    <col min="1" max="1" width="1.5703125" bestFit="1" customWidth="1"/>
    <col min="2" max="2" width="33.85546875" customWidth="1"/>
    <col min="4" max="4" width="24" customWidth="1"/>
    <col min="5" max="5" width="12.7109375" customWidth="1"/>
    <col min="6" max="6" width="17" customWidth="1"/>
    <col min="8" max="8" width="11.7109375" customWidth="1"/>
    <col min="9" max="9" width="12" customWidth="1"/>
    <col min="10" max="10" width="11.28515625" customWidth="1"/>
    <col min="11" max="11" width="10.28515625" customWidth="1"/>
    <col min="12" max="12" width="10.5703125" customWidth="1"/>
    <col min="14" max="14" width="15.28515625" customWidth="1"/>
    <col min="15" max="15" width="49.42578125" bestFit="1" customWidth="1"/>
    <col min="16" max="16" width="21.85546875" bestFit="1" customWidth="1"/>
    <col min="20" max="20" width="19.42578125" customWidth="1"/>
  </cols>
  <sheetData>
    <row r="1" spans="1:20" s="193" customFormat="1" ht="48.75" thickTop="1" thickBot="1">
      <c r="A1" s="194" t="s">
        <v>810</v>
      </c>
      <c r="B1" s="194" t="s">
        <v>811</v>
      </c>
      <c r="C1" s="195" t="s">
        <v>812</v>
      </c>
      <c r="D1" s="195" t="s">
        <v>813</v>
      </c>
      <c r="E1" s="195" t="s">
        <v>814</v>
      </c>
      <c r="F1" s="195" t="s">
        <v>815</v>
      </c>
      <c r="G1" s="195" t="s">
        <v>816</v>
      </c>
      <c r="H1" s="195" t="s">
        <v>817</v>
      </c>
      <c r="I1" s="196" t="s">
        <v>818</v>
      </c>
      <c r="J1" s="196" t="s">
        <v>829</v>
      </c>
      <c r="K1" s="197" t="s">
        <v>820</v>
      </c>
      <c r="L1" s="195" t="s">
        <v>821</v>
      </c>
      <c r="M1" s="195" t="s">
        <v>830</v>
      </c>
      <c r="N1" s="190" t="s">
        <v>822</v>
      </c>
      <c r="O1" s="195" t="s">
        <v>823</v>
      </c>
      <c r="P1" s="198" t="s">
        <v>913</v>
      </c>
      <c r="Q1" s="192" t="s">
        <v>825</v>
      </c>
      <c r="R1" s="190" t="s">
        <v>826</v>
      </c>
      <c r="S1" s="190" t="s">
        <v>827</v>
      </c>
      <c r="T1" s="192" t="s">
        <v>828</v>
      </c>
    </row>
    <row r="2" spans="1:20" ht="16.5" thickTop="1" thickBot="1">
      <c r="A2" s="199">
        <v>1</v>
      </c>
      <c r="B2" s="200" t="s">
        <v>898</v>
      </c>
      <c r="C2" s="201" t="s">
        <v>908</v>
      </c>
      <c r="D2" s="200" t="s">
        <v>909</v>
      </c>
      <c r="E2" s="201" t="s">
        <v>883</v>
      </c>
      <c r="F2" s="200" t="s">
        <v>899</v>
      </c>
      <c r="G2" s="201" t="s">
        <v>884</v>
      </c>
      <c r="H2" s="200">
        <v>1023225954</v>
      </c>
      <c r="I2" s="222" t="s">
        <v>900</v>
      </c>
      <c r="J2" s="201" t="s">
        <v>911</v>
      </c>
      <c r="K2" s="202" t="s">
        <v>912</v>
      </c>
      <c r="L2" s="201" t="s">
        <v>906</v>
      </c>
      <c r="M2" s="201">
        <v>12</v>
      </c>
      <c r="N2" s="203" t="s">
        <v>887</v>
      </c>
      <c r="O2" s="200" t="s">
        <v>910</v>
      </c>
      <c r="P2" s="204">
        <f>-S20</f>
        <v>0</v>
      </c>
      <c r="Q2" s="205">
        <v>26</v>
      </c>
      <c r="R2" s="206" t="s">
        <v>886</v>
      </c>
      <c r="S2" s="201">
        <v>554289089</v>
      </c>
      <c r="T2" s="203" t="s">
        <v>901</v>
      </c>
    </row>
    <row r="3" spans="1:20" ht="16.5" thickTop="1" thickBot="1">
      <c r="A3" s="207">
        <v>2</v>
      </c>
      <c r="B3" s="208" t="s">
        <v>892</v>
      </c>
      <c r="C3" s="209">
        <v>85828</v>
      </c>
      <c r="D3" s="208" t="s">
        <v>893</v>
      </c>
      <c r="E3" s="201" t="s">
        <v>883</v>
      </c>
      <c r="F3" s="208" t="s">
        <v>891</v>
      </c>
      <c r="G3" s="209" t="s">
        <v>884</v>
      </c>
      <c r="H3" s="208">
        <v>1068896008</v>
      </c>
      <c r="I3" s="209" t="s">
        <v>902</v>
      </c>
      <c r="J3" s="201" t="s">
        <v>903</v>
      </c>
      <c r="K3" s="201" t="s">
        <v>904</v>
      </c>
      <c r="L3" s="209" t="s">
        <v>906</v>
      </c>
      <c r="M3" s="209">
        <v>6</v>
      </c>
      <c r="N3" s="211" t="s">
        <v>887</v>
      </c>
      <c r="O3" s="208" t="s">
        <v>894</v>
      </c>
      <c r="P3" s="212" t="s">
        <v>895</v>
      </c>
      <c r="Q3" s="213">
        <v>2</v>
      </c>
      <c r="R3" s="214" t="s">
        <v>896</v>
      </c>
      <c r="S3" s="209">
        <v>559891229</v>
      </c>
      <c r="T3" s="215" t="s">
        <v>897</v>
      </c>
    </row>
    <row r="4" spans="1:20" ht="16.5" thickTop="1" thickBot="1">
      <c r="A4" s="207">
        <v>3</v>
      </c>
      <c r="B4" s="200" t="s">
        <v>881</v>
      </c>
      <c r="C4" s="201">
        <v>3210269</v>
      </c>
      <c r="D4" s="200" t="s">
        <v>882</v>
      </c>
      <c r="E4" s="201" t="s">
        <v>883</v>
      </c>
      <c r="F4" s="200" t="s">
        <v>891</v>
      </c>
      <c r="G4" s="201" t="s">
        <v>884</v>
      </c>
      <c r="H4" s="200">
        <v>1077389607</v>
      </c>
      <c r="I4" s="222" t="s">
        <v>885</v>
      </c>
      <c r="J4" s="201" t="s">
        <v>890</v>
      </c>
      <c r="K4" s="202" t="s">
        <v>889</v>
      </c>
      <c r="L4" s="201" t="s">
        <v>906</v>
      </c>
      <c r="M4" s="201">
        <v>6</v>
      </c>
      <c r="N4" s="203" t="s">
        <v>887</v>
      </c>
      <c r="O4" s="200">
        <v>0</v>
      </c>
      <c r="P4" s="204">
        <f>-O4-O4-J16</f>
        <v>0</v>
      </c>
      <c r="Q4" s="205">
        <v>14</v>
      </c>
      <c r="R4" s="206" t="s">
        <v>886</v>
      </c>
      <c r="S4" s="201">
        <v>500303377</v>
      </c>
      <c r="T4" s="203" t="s">
        <v>888</v>
      </c>
    </row>
    <row r="5" spans="1:20" ht="15.75" thickTop="1">
      <c r="A5" s="207">
        <v>4</v>
      </c>
      <c r="B5" s="208" t="s">
        <v>905</v>
      </c>
      <c r="C5" s="209"/>
      <c r="D5" s="208" t="s">
        <v>882</v>
      </c>
      <c r="E5" s="201" t="s">
        <v>883</v>
      </c>
      <c r="F5" s="200" t="s">
        <v>891</v>
      </c>
      <c r="G5" s="201" t="s">
        <v>884</v>
      </c>
      <c r="H5" s="208">
        <v>1086801204</v>
      </c>
      <c r="I5" s="209" t="s">
        <v>927</v>
      </c>
      <c r="J5" s="209" t="s">
        <v>928</v>
      </c>
      <c r="K5" s="210" t="s">
        <v>928</v>
      </c>
      <c r="L5" s="209" t="s">
        <v>906</v>
      </c>
      <c r="M5" s="209">
        <v>7</v>
      </c>
      <c r="N5" s="211" t="s">
        <v>887</v>
      </c>
      <c r="O5" s="208" t="s">
        <v>929</v>
      </c>
      <c r="P5" s="212">
        <v>0</v>
      </c>
      <c r="Q5" s="213">
        <v>8</v>
      </c>
      <c r="R5" s="214" t="s">
        <v>886</v>
      </c>
      <c r="S5" s="209">
        <v>590456069</v>
      </c>
      <c r="T5" s="211" t="s">
        <v>907</v>
      </c>
    </row>
    <row r="6" spans="1:20">
      <c r="A6" s="224"/>
      <c r="B6" s="223"/>
      <c r="C6" s="224"/>
      <c r="D6" s="223"/>
      <c r="E6" s="224"/>
      <c r="F6" s="223"/>
      <c r="G6" s="224"/>
      <c r="H6" s="223"/>
      <c r="I6" s="224"/>
      <c r="J6" s="224"/>
      <c r="K6" s="225"/>
      <c r="L6" s="224"/>
      <c r="M6" s="224"/>
      <c r="N6" s="226"/>
      <c r="O6" s="223"/>
      <c r="P6" s="223"/>
      <c r="Q6" s="223"/>
      <c r="R6" s="227"/>
      <c r="S6" s="224"/>
      <c r="T6" s="228"/>
    </row>
    <row r="7" spans="1:20">
      <c r="A7" s="224"/>
      <c r="B7" s="223"/>
      <c r="C7" s="224"/>
      <c r="D7" s="223"/>
      <c r="E7" s="224"/>
      <c r="F7" s="223"/>
      <c r="G7" s="224"/>
      <c r="H7" s="223"/>
      <c r="I7" s="224"/>
      <c r="J7" s="224"/>
      <c r="K7" s="225"/>
      <c r="L7" s="224"/>
      <c r="M7" s="224"/>
      <c r="N7" s="226"/>
      <c r="O7" s="223"/>
      <c r="P7" s="223"/>
      <c r="Q7" s="223"/>
      <c r="R7" s="227"/>
      <c r="S7" s="224"/>
      <c r="T7" s="228"/>
    </row>
    <row r="8" spans="1:20">
      <c r="A8" s="224"/>
      <c r="B8" s="224"/>
      <c r="C8" s="224"/>
      <c r="D8" s="224"/>
      <c r="E8" s="224"/>
      <c r="F8" s="223"/>
      <c r="G8" s="224"/>
      <c r="H8" s="224"/>
      <c r="I8" s="224"/>
      <c r="J8" s="224"/>
      <c r="K8" s="225"/>
      <c r="L8" s="224"/>
      <c r="M8" s="224"/>
      <c r="N8" s="229"/>
      <c r="O8" s="223"/>
      <c r="P8" s="223"/>
      <c r="Q8" s="224"/>
      <c r="R8" s="229"/>
      <c r="S8" s="224"/>
      <c r="T8" s="228"/>
    </row>
  </sheetData>
  <hyperlinks>
    <hyperlink ref="T2" r:id="rId1" xr:uid="{00000000-0004-0000-0900-000000000000}"/>
    <hyperlink ref="T4" r:id="rId2" xr:uid="{E3983601-5852-42AD-907E-30DE5D4DA54D}"/>
    <hyperlink ref="T5" r:id="rId3" xr:uid="{23EBBED3-077D-4583-A090-BD0F6D7E5A4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8"/>
  <sheetViews>
    <sheetView rightToLeft="1" workbookViewId="0">
      <selection activeCell="A9" sqref="A9"/>
    </sheetView>
  </sheetViews>
  <sheetFormatPr defaultRowHeight="15"/>
  <cols>
    <col min="1" max="1" width="1.5703125" bestFit="1" customWidth="1"/>
    <col min="2" max="2" width="26.42578125" customWidth="1"/>
    <col min="4" max="4" width="15.140625" customWidth="1"/>
    <col min="6" max="6" width="11" customWidth="1"/>
    <col min="10" max="10" width="11.7109375" customWidth="1"/>
    <col min="11" max="11" width="10.85546875" customWidth="1"/>
    <col min="19" max="19" width="16.85546875" customWidth="1"/>
  </cols>
  <sheetData>
    <row r="1" spans="1:19" ht="48.75" thickTop="1" thickBot="1">
      <c r="A1" s="186" t="s">
        <v>810</v>
      </c>
      <c r="B1" s="186" t="s">
        <v>811</v>
      </c>
      <c r="C1" s="187" t="s">
        <v>812</v>
      </c>
      <c r="D1" s="187" t="s">
        <v>813</v>
      </c>
      <c r="E1" s="187" t="s">
        <v>814</v>
      </c>
      <c r="F1" s="187" t="s">
        <v>815</v>
      </c>
      <c r="G1" s="187" t="s">
        <v>816</v>
      </c>
      <c r="H1" s="187" t="s">
        <v>817</v>
      </c>
      <c r="I1" s="188" t="s">
        <v>818</v>
      </c>
      <c r="J1" s="188" t="s">
        <v>819</v>
      </c>
      <c r="K1" s="189" t="s">
        <v>820</v>
      </c>
      <c r="L1" s="187" t="s">
        <v>821</v>
      </c>
      <c r="M1" s="190" t="s">
        <v>822</v>
      </c>
      <c r="N1" s="187" t="s">
        <v>823</v>
      </c>
      <c r="O1" s="191" t="s">
        <v>824</v>
      </c>
      <c r="P1" s="192" t="s">
        <v>825</v>
      </c>
      <c r="Q1" s="190" t="s">
        <v>826</v>
      </c>
      <c r="R1" s="190" t="s">
        <v>827</v>
      </c>
      <c r="S1" s="192" t="s">
        <v>828</v>
      </c>
    </row>
    <row r="2" spans="1:19" ht="192" thickTop="1">
      <c r="A2" s="199">
        <v>1</v>
      </c>
      <c r="B2" s="200" t="s">
        <v>914</v>
      </c>
      <c r="C2" s="235">
        <v>88875</v>
      </c>
      <c r="D2" s="200" t="s">
        <v>915</v>
      </c>
      <c r="E2" s="201" t="s">
        <v>916</v>
      </c>
      <c r="F2" s="200" t="s">
        <v>917</v>
      </c>
      <c r="G2" s="201" t="s">
        <v>918</v>
      </c>
      <c r="H2" s="230">
        <v>1095181754</v>
      </c>
      <c r="I2" s="233">
        <v>35237</v>
      </c>
      <c r="J2" s="231" t="s">
        <v>919</v>
      </c>
      <c r="K2" s="202" t="s">
        <v>920</v>
      </c>
      <c r="L2" s="201" t="s">
        <v>921</v>
      </c>
      <c r="M2" s="203" t="s">
        <v>922</v>
      </c>
      <c r="N2" s="200" t="s">
        <v>923</v>
      </c>
      <c r="O2" s="234" t="s">
        <v>924</v>
      </c>
      <c r="P2" s="232">
        <v>1</v>
      </c>
      <c r="Q2" s="206" t="s">
        <v>925</v>
      </c>
      <c r="R2" s="201">
        <v>533805532</v>
      </c>
      <c r="S2" s="203" t="s">
        <v>926</v>
      </c>
    </row>
    <row r="3" spans="1:19">
      <c r="A3" s="224"/>
      <c r="B3" s="223"/>
      <c r="C3" s="224"/>
      <c r="D3" s="223"/>
      <c r="E3" s="224"/>
      <c r="F3" s="223"/>
      <c r="G3" s="224"/>
      <c r="H3" s="223"/>
      <c r="I3" s="224"/>
      <c r="J3" s="224"/>
      <c r="K3" s="225"/>
      <c r="L3" s="224"/>
      <c r="M3" s="226"/>
      <c r="N3" s="223"/>
      <c r="O3" s="223"/>
      <c r="P3" s="223"/>
      <c r="Q3" s="227"/>
      <c r="R3" s="224"/>
      <c r="S3" s="228"/>
    </row>
    <row r="4" spans="1:19">
      <c r="A4" s="224"/>
      <c r="B4" s="223"/>
      <c r="C4" s="224"/>
      <c r="D4" s="223"/>
      <c r="E4" s="224"/>
      <c r="F4" s="223"/>
      <c r="G4" s="224"/>
      <c r="H4" s="223"/>
      <c r="I4" s="224"/>
      <c r="J4" s="224"/>
      <c r="K4" s="225"/>
      <c r="L4" s="224"/>
      <c r="M4" s="226"/>
      <c r="N4" s="223"/>
      <c r="O4" s="223"/>
      <c r="P4" s="223"/>
      <c r="Q4" s="227"/>
      <c r="R4" s="224"/>
      <c r="S4" s="228"/>
    </row>
    <row r="5" spans="1:19">
      <c r="A5" s="224"/>
      <c r="B5" s="223"/>
      <c r="C5" s="224"/>
      <c r="D5" s="223"/>
      <c r="E5" s="224"/>
      <c r="F5" s="223"/>
      <c r="G5" s="224"/>
      <c r="H5" s="223"/>
      <c r="I5" s="224"/>
      <c r="J5" s="224"/>
      <c r="K5" s="225"/>
      <c r="L5" s="224"/>
      <c r="M5" s="226"/>
      <c r="N5" s="223"/>
      <c r="O5" s="223"/>
      <c r="P5" s="223"/>
      <c r="Q5" s="227"/>
      <c r="R5" s="224"/>
      <c r="S5" s="228"/>
    </row>
    <row r="6" spans="1:19">
      <c r="A6" s="224"/>
      <c r="B6" s="223"/>
      <c r="C6" s="224"/>
      <c r="D6" s="223"/>
      <c r="E6" s="224"/>
      <c r="F6" s="223"/>
      <c r="G6" s="224"/>
      <c r="H6" s="223"/>
      <c r="I6" s="224"/>
      <c r="J6" s="224"/>
      <c r="K6" s="225"/>
      <c r="L6" s="224"/>
      <c r="M6" s="226"/>
      <c r="N6" s="223"/>
      <c r="O6" s="223"/>
      <c r="P6" s="223"/>
      <c r="Q6" s="227"/>
      <c r="R6" s="224"/>
      <c r="S6" s="228"/>
    </row>
    <row r="7" spans="1:19">
      <c r="A7" s="224"/>
      <c r="B7" s="223"/>
      <c r="C7" s="224"/>
      <c r="D7" s="223"/>
      <c r="E7" s="224"/>
      <c r="F7" s="223"/>
      <c r="G7" s="224"/>
      <c r="H7" s="223"/>
      <c r="I7" s="224"/>
      <c r="J7" s="224"/>
      <c r="K7" s="225"/>
      <c r="L7" s="224"/>
      <c r="M7" s="226"/>
      <c r="N7" s="223"/>
      <c r="O7" s="223"/>
      <c r="P7" s="223"/>
      <c r="Q7" s="227"/>
      <c r="R7" s="224"/>
      <c r="S7" s="228"/>
    </row>
    <row r="8" spans="1:19">
      <c r="A8" s="224"/>
      <c r="B8" s="224"/>
      <c r="C8" s="224"/>
      <c r="D8" s="224"/>
      <c r="E8" s="224"/>
      <c r="F8" s="223"/>
      <c r="G8" s="224"/>
      <c r="H8" s="224"/>
      <c r="I8" s="224"/>
      <c r="J8" s="224"/>
      <c r="K8" s="225"/>
      <c r="L8" s="224"/>
      <c r="M8" s="229"/>
      <c r="N8" s="223"/>
      <c r="O8" s="223"/>
      <c r="P8" s="224"/>
      <c r="Q8" s="229"/>
      <c r="R8" s="224"/>
      <c r="S8" s="228"/>
    </row>
  </sheetData>
  <hyperlinks>
    <hyperlink ref="S2" r:id="rId1" xr:uid="{D2876B22-5DE3-0A4D-8BE3-8A6F0D6ACF6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FC33"/>
  <sheetViews>
    <sheetView showGridLines="0" rightToLeft="1" zoomScale="90" zoomScaleNormal="90" workbookViewId="0">
      <selection activeCell="C5" sqref="C5"/>
    </sheetView>
  </sheetViews>
  <sheetFormatPr defaultColWidth="0" defaultRowHeight="14.1" customHeight="1" zeroHeight="1"/>
  <cols>
    <col min="1" max="1" width="12" style="10" customWidth="1"/>
    <col min="2" max="2" width="12.42578125" style="10" customWidth="1"/>
    <col min="3" max="3" width="39" style="10" customWidth="1"/>
    <col min="4" max="4" width="53" style="10" customWidth="1"/>
    <col min="5" max="5" width="35.42578125" style="10" customWidth="1"/>
    <col min="6" max="6" width="12.42578125" style="10" customWidth="1"/>
    <col min="7" max="7" width="12" style="10" hidden="1" customWidth="1"/>
    <col min="8" max="8" width="17.85546875" style="10" hidden="1" customWidth="1"/>
    <col min="9" max="9" width="37.42578125" style="10" hidden="1" customWidth="1"/>
    <col min="10" max="15" width="0" style="10" hidden="1" customWidth="1"/>
    <col min="16" max="16" width="37.42578125" style="10" hidden="1" customWidth="1"/>
    <col min="17" max="22" width="0" style="10" hidden="1" customWidth="1"/>
    <col min="23" max="16383" width="8.85546875" style="10" hidden="1"/>
    <col min="16384" max="16384" width="2.42578125" style="10" hidden="1" customWidth="1"/>
  </cols>
  <sheetData>
    <row r="1" spans="1:15" ht="7.35" customHeight="1">
      <c r="A1" s="22"/>
      <c r="B1" s="22"/>
      <c r="C1" s="23"/>
      <c r="D1" s="23"/>
      <c r="E1" s="23"/>
      <c r="F1" s="22"/>
    </row>
    <row r="2" spans="1:15" ht="15.75">
      <c r="A2" s="22"/>
      <c r="B2" s="22"/>
      <c r="C2" s="219" t="s">
        <v>188</v>
      </c>
      <c r="D2" s="24"/>
      <c r="E2" s="24"/>
      <c r="F2" s="25"/>
      <c r="G2" s="26">
        <f>+SUBTOTAL(9,G4:G11)</f>
        <v>0</v>
      </c>
    </row>
    <row r="3" spans="1:15" s="20" customFormat="1" ht="39.6" customHeight="1">
      <c r="A3" s="27"/>
      <c r="B3" s="27"/>
      <c r="C3" s="220" t="s">
        <v>189</v>
      </c>
      <c r="D3" s="220" t="s">
        <v>190</v>
      </c>
      <c r="E3" s="220" t="s">
        <v>879</v>
      </c>
      <c r="F3" s="27"/>
      <c r="G3" s="28"/>
      <c r="H3" s="28"/>
      <c r="I3" s="28"/>
      <c r="J3" s="28"/>
      <c r="K3" s="28"/>
      <c r="L3" s="28"/>
      <c r="M3" s="28"/>
      <c r="N3" s="28"/>
      <c r="O3" s="28"/>
    </row>
    <row r="4" spans="1:15" s="20" customFormat="1" ht="12.75">
      <c r="A4" s="27"/>
      <c r="B4" s="27"/>
      <c r="C4" s="29"/>
      <c r="D4" s="29"/>
      <c r="E4" s="29"/>
      <c r="F4" s="27"/>
      <c r="G4" s="28"/>
      <c r="H4" s="28"/>
      <c r="I4" s="28"/>
      <c r="J4" s="28"/>
      <c r="K4" s="28"/>
      <c r="L4" s="28"/>
      <c r="M4" s="28"/>
      <c r="N4" s="28"/>
      <c r="O4" s="28"/>
    </row>
    <row r="5" spans="1:15" s="20" customFormat="1" ht="12.75">
      <c r="A5" s="27"/>
      <c r="B5" s="27"/>
      <c r="C5" s="29"/>
      <c r="D5" s="29"/>
      <c r="E5" s="29"/>
      <c r="F5" s="27"/>
      <c r="G5" s="28"/>
      <c r="H5" s="28"/>
      <c r="I5" s="28"/>
      <c r="J5" s="28"/>
      <c r="K5" s="28"/>
      <c r="L5" s="28"/>
      <c r="M5" s="28"/>
      <c r="N5" s="28"/>
      <c r="O5" s="28"/>
    </row>
    <row r="6" spans="1:15" s="20" customFormat="1" ht="13.35" customHeight="1">
      <c r="A6" s="27"/>
      <c r="B6" s="27"/>
      <c r="C6" s="29"/>
      <c r="D6" s="29"/>
      <c r="E6" s="29"/>
      <c r="F6" s="27"/>
      <c r="G6" s="28"/>
      <c r="H6" s="28"/>
      <c r="I6" s="28"/>
      <c r="J6" s="28"/>
      <c r="K6" s="28"/>
      <c r="L6" s="28"/>
      <c r="M6" s="28"/>
      <c r="N6" s="28"/>
      <c r="O6" s="28"/>
    </row>
    <row r="7" spans="1:15" s="20" customFormat="1" ht="12.75">
      <c r="A7" s="27"/>
      <c r="B7" s="27"/>
      <c r="C7" s="29"/>
      <c r="D7" s="29"/>
      <c r="E7" s="29"/>
      <c r="F7" s="27"/>
      <c r="G7" s="28"/>
      <c r="H7" s="28"/>
      <c r="I7" s="28"/>
      <c r="J7" s="28"/>
      <c r="K7" s="28"/>
      <c r="L7" s="28"/>
      <c r="M7" s="28"/>
      <c r="N7" s="28"/>
      <c r="O7" s="28"/>
    </row>
    <row r="8" spans="1:15" s="20" customFormat="1" ht="12.75">
      <c r="A8" s="27"/>
      <c r="B8" s="27"/>
      <c r="C8" s="29"/>
      <c r="D8" s="29"/>
      <c r="E8" s="29"/>
      <c r="F8" s="27"/>
      <c r="G8" s="28"/>
      <c r="H8" s="28"/>
      <c r="I8" s="28"/>
      <c r="J8" s="28"/>
      <c r="K8" s="28"/>
      <c r="L8" s="28"/>
      <c r="M8" s="28"/>
      <c r="N8" s="28"/>
      <c r="O8" s="28"/>
    </row>
    <row r="9" spans="1:15" s="20" customFormat="1" ht="12.75">
      <c r="A9" s="27"/>
      <c r="B9" s="27"/>
      <c r="C9" s="29"/>
      <c r="D9" s="29"/>
      <c r="E9" s="29"/>
      <c r="F9" s="27"/>
      <c r="G9" s="28"/>
      <c r="H9" s="28"/>
      <c r="I9" s="28"/>
      <c r="J9" s="28"/>
      <c r="K9" s="28"/>
      <c r="L9" s="28"/>
      <c r="M9" s="28"/>
      <c r="N9" s="28"/>
      <c r="O9" s="28"/>
    </row>
    <row r="10" spans="1:15" ht="12.75">
      <c r="A10" s="22"/>
      <c r="B10" s="22"/>
      <c r="C10" s="30"/>
      <c r="D10" s="29"/>
      <c r="E10" s="29"/>
      <c r="F10" s="22"/>
      <c r="G10" s="28"/>
      <c r="H10" s="28"/>
      <c r="I10" s="28"/>
      <c r="J10" s="28"/>
      <c r="K10" s="28"/>
      <c r="L10" s="28"/>
      <c r="M10" s="28"/>
      <c r="N10" s="28"/>
      <c r="O10" s="28"/>
    </row>
    <row r="11" spans="1:15" ht="12.75">
      <c r="A11" s="22"/>
      <c r="B11" s="22"/>
      <c r="C11" s="30"/>
      <c r="D11" s="29"/>
      <c r="E11" s="29"/>
      <c r="F11" s="22"/>
      <c r="G11" s="28"/>
      <c r="H11" s="28"/>
      <c r="I11" s="28"/>
      <c r="J11" s="28"/>
      <c r="K11" s="28"/>
      <c r="L11" s="28"/>
      <c r="M11" s="28"/>
      <c r="N11" s="28"/>
      <c r="O11" s="28"/>
    </row>
    <row r="12" spans="1:15" ht="14.1" customHeight="1">
      <c r="A12" s="22"/>
      <c r="B12" s="22"/>
      <c r="C12" s="22"/>
      <c r="D12" s="22"/>
      <c r="E12" s="22"/>
      <c r="F12" s="22"/>
    </row>
    <row r="13" spans="1:15" ht="14.1" customHeight="1">
      <c r="A13" s="22"/>
      <c r="B13" s="22"/>
      <c r="C13" s="22"/>
      <c r="D13" s="22"/>
      <c r="E13" s="22"/>
      <c r="F13" s="22"/>
    </row>
    <row r="14" spans="1:15" ht="14.1" customHeight="1"/>
    <row r="15" spans="1:15" ht="14.1" customHeight="1"/>
    <row r="16" spans="1:15" ht="14.1" customHeight="1"/>
    <row r="17" ht="14.1" customHeight="1"/>
    <row r="18" ht="14.1" customHeight="1"/>
    <row r="19" ht="14.1" customHeight="1"/>
    <row r="20" ht="14.1" customHeight="1"/>
    <row r="21" ht="14.1" customHeight="1"/>
    <row r="22" ht="14.1" customHeight="1"/>
    <row r="23" ht="14.1" customHeight="1"/>
    <row r="24" ht="14.1" customHeight="1"/>
    <row r="25" ht="14.1" customHeight="1"/>
    <row r="26" ht="14.1" customHeight="1"/>
    <row r="27" ht="14.1" customHeight="1"/>
    <row r="28" ht="14.1" customHeight="1"/>
    <row r="29" ht="14.1" customHeight="1"/>
    <row r="30" ht="14.1" customHeight="1"/>
    <row r="31" ht="14.1" customHeight="1"/>
    <row r="32" ht="14.1" customHeight="1"/>
    <row r="33" ht="14.1" customHeight="1"/>
  </sheetData>
  <sheetProtection insertRows="0" selectLockedCells="1"/>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372"/>
  <sheetViews>
    <sheetView rightToLeft="1" workbookViewId="0"/>
  </sheetViews>
  <sheetFormatPr defaultRowHeight="15"/>
  <cols>
    <col min="1" max="1" width="32.42578125" bestFit="1" customWidth="1"/>
    <col min="2" max="2" width="61.42578125" bestFit="1" customWidth="1"/>
    <col min="3" max="3" width="49.140625" bestFit="1" customWidth="1"/>
    <col min="4" max="4" width="81.85546875" bestFit="1" customWidth="1"/>
    <col min="5" max="5" width="39.140625" bestFit="1" customWidth="1"/>
    <col min="6" max="7" width="18.42578125" bestFit="1" customWidth="1"/>
    <col min="8" max="8" width="39.140625" style="7" bestFit="1" customWidth="1"/>
    <col min="9" max="9" width="34.7109375" bestFit="1" customWidth="1"/>
    <col min="10" max="10" width="63.140625" style="8" bestFit="1" customWidth="1"/>
    <col min="11" max="11" width="38.140625" bestFit="1" customWidth="1"/>
    <col min="35" max="35" width="15.42578125" bestFit="1" customWidth="1"/>
  </cols>
  <sheetData>
    <row r="1" spans="1:35">
      <c r="A1" t="s">
        <v>191</v>
      </c>
      <c r="B1" t="s">
        <v>192</v>
      </c>
      <c r="C1" t="s">
        <v>117</v>
      </c>
      <c r="D1" s="5" t="s">
        <v>193</v>
      </c>
      <c r="E1" s="5" t="s">
        <v>194</v>
      </c>
      <c r="F1" s="5" t="s">
        <v>195</v>
      </c>
      <c r="G1" s="5" t="s">
        <v>195</v>
      </c>
      <c r="H1" s="5" t="s">
        <v>194</v>
      </c>
      <c r="I1" s="5" t="s">
        <v>193</v>
      </c>
      <c r="J1" s="8" t="s">
        <v>196</v>
      </c>
      <c r="K1" t="s">
        <v>197</v>
      </c>
      <c r="L1" s="6" t="s">
        <v>198</v>
      </c>
      <c r="M1" t="s">
        <v>24</v>
      </c>
      <c r="N1" s="37" t="s">
        <v>62</v>
      </c>
      <c r="P1" s="37" t="s">
        <v>199</v>
      </c>
      <c r="R1" s="37" t="s">
        <v>37</v>
      </c>
      <c r="T1" s="35" t="s">
        <v>64</v>
      </c>
      <c r="W1" s="38" t="s">
        <v>81</v>
      </c>
      <c r="Y1" s="39" t="s">
        <v>87</v>
      </c>
      <c r="AA1" s="40" t="s">
        <v>84</v>
      </c>
      <c r="AC1" s="43" t="s">
        <v>200</v>
      </c>
      <c r="AE1" t="s">
        <v>37</v>
      </c>
      <c r="AG1" t="s">
        <v>61</v>
      </c>
      <c r="AI1" t="s">
        <v>201</v>
      </c>
    </row>
    <row r="2" spans="1:35" ht="30">
      <c r="A2" t="s">
        <v>202</v>
      </c>
      <c r="B2" t="s">
        <v>203</v>
      </c>
      <c r="C2" t="s">
        <v>204</v>
      </c>
      <c r="D2" t="str">
        <f t="shared" ref="D2:D33" si="0">F2&amp;" - "&amp;E2&amp;" - "&amp;I2</f>
        <v>المعدات والأجهزة التقنية - أجهزة المستخدم النهائي - أجهزة الكمبيوتر المحمولة</v>
      </c>
      <c r="E2" t="s">
        <v>205</v>
      </c>
      <c r="F2" t="s">
        <v>206</v>
      </c>
      <c r="G2" t="s">
        <v>206</v>
      </c>
      <c r="H2" s="7" t="s">
        <v>205</v>
      </c>
      <c r="I2" t="s">
        <v>207</v>
      </c>
      <c r="J2" s="8" t="s">
        <v>208</v>
      </c>
      <c r="K2" t="s">
        <v>209</v>
      </c>
      <c r="L2" s="6" t="s">
        <v>210</v>
      </c>
      <c r="M2" t="s">
        <v>68</v>
      </c>
      <c r="N2" s="37" t="s">
        <v>66</v>
      </c>
      <c r="P2" s="37" t="s">
        <v>63</v>
      </c>
      <c r="R2" s="37" t="s">
        <v>38</v>
      </c>
      <c r="T2" s="35" t="s">
        <v>67</v>
      </c>
      <c r="W2" s="38" t="s">
        <v>85</v>
      </c>
      <c r="Y2" s="39" t="s">
        <v>92</v>
      </c>
      <c r="AA2" s="40" t="s">
        <v>88</v>
      </c>
      <c r="AC2" s="44" t="s">
        <v>37</v>
      </c>
      <c r="AE2" t="s">
        <v>38</v>
      </c>
      <c r="AG2" t="s">
        <v>65</v>
      </c>
      <c r="AI2" t="s">
        <v>113</v>
      </c>
    </row>
    <row r="3" spans="1:35" ht="30">
      <c r="A3" t="s">
        <v>211</v>
      </c>
      <c r="B3" t="s">
        <v>212</v>
      </c>
      <c r="C3" t="s">
        <v>213</v>
      </c>
      <c r="D3" t="str">
        <f t="shared" si="0"/>
        <v>المعدات والأجهزة التقنية - أجهزة المستخدم النهائي - أجهزة الكمبيوتر المكتبية</v>
      </c>
      <c r="E3" t="s">
        <v>205</v>
      </c>
      <c r="F3" t="s">
        <v>206</v>
      </c>
      <c r="G3" t="s">
        <v>214</v>
      </c>
      <c r="H3" s="7" t="s">
        <v>215</v>
      </c>
      <c r="I3" t="s">
        <v>216</v>
      </c>
      <c r="J3" s="8" t="s">
        <v>217</v>
      </c>
      <c r="K3" t="s">
        <v>218</v>
      </c>
      <c r="L3" s="6" t="s">
        <v>219</v>
      </c>
      <c r="N3" s="37" t="s">
        <v>70</v>
      </c>
      <c r="R3" s="37" t="s">
        <v>71</v>
      </c>
      <c r="T3" s="35" t="s">
        <v>72</v>
      </c>
      <c r="W3" s="38" t="s">
        <v>90</v>
      </c>
      <c r="Y3" s="39" t="s">
        <v>83</v>
      </c>
      <c r="AC3" s="44" t="s">
        <v>38</v>
      </c>
      <c r="AE3" t="s">
        <v>220</v>
      </c>
      <c r="AG3" t="s">
        <v>221</v>
      </c>
    </row>
    <row r="4" spans="1:35" ht="30">
      <c r="A4" t="s">
        <v>185</v>
      </c>
      <c r="B4" t="s">
        <v>222</v>
      </c>
      <c r="C4" t="s">
        <v>223</v>
      </c>
      <c r="D4" t="str">
        <f t="shared" si="0"/>
        <v>المعدات والأجهزة التقنية - أجهزة المستخدم النهائي - الشاشات وأجهزة العرض</v>
      </c>
      <c r="E4" t="s">
        <v>205</v>
      </c>
      <c r="F4" t="s">
        <v>206</v>
      </c>
      <c r="G4" t="s">
        <v>202</v>
      </c>
      <c r="H4" s="7" t="s">
        <v>224</v>
      </c>
      <c r="I4" t="s">
        <v>225</v>
      </c>
      <c r="J4" s="8" t="s">
        <v>226</v>
      </c>
      <c r="K4" t="s">
        <v>227</v>
      </c>
      <c r="L4" s="6" t="s">
        <v>228</v>
      </c>
      <c r="N4" s="37" t="s">
        <v>229</v>
      </c>
      <c r="T4" s="35" t="s">
        <v>230</v>
      </c>
      <c r="Y4" s="39" t="s">
        <v>61</v>
      </c>
      <c r="AC4" s="44" t="s">
        <v>231</v>
      </c>
      <c r="AE4" t="s">
        <v>232</v>
      </c>
      <c r="AG4" t="s">
        <v>233</v>
      </c>
    </row>
    <row r="5" spans="1:35">
      <c r="A5" t="s">
        <v>234</v>
      </c>
      <c r="B5" t="s">
        <v>235</v>
      </c>
      <c r="C5" t="s">
        <v>236</v>
      </c>
      <c r="D5" t="str">
        <f t="shared" si="0"/>
        <v>المعدات والأجهزة التقنية - أجهزة المستخدم النهائي - الأجهزة المحمولة باليد / اللوحية</v>
      </c>
      <c r="E5" t="s">
        <v>205</v>
      </c>
      <c r="F5" t="s">
        <v>206</v>
      </c>
      <c r="G5" t="s">
        <v>26</v>
      </c>
      <c r="H5" s="7" t="s">
        <v>237</v>
      </c>
      <c r="I5" t="s">
        <v>238</v>
      </c>
      <c r="J5" s="8" t="s">
        <v>239</v>
      </c>
      <c r="N5" s="37" t="s">
        <v>240</v>
      </c>
      <c r="T5" s="35" t="s">
        <v>240</v>
      </c>
      <c r="Y5" s="39" t="s">
        <v>241</v>
      </c>
      <c r="AG5" t="s">
        <v>69</v>
      </c>
    </row>
    <row r="6" spans="1:35">
      <c r="A6" t="s">
        <v>166</v>
      </c>
      <c r="B6" s="4" t="s">
        <v>242</v>
      </c>
      <c r="C6" t="s">
        <v>243</v>
      </c>
      <c r="D6" t="str">
        <f t="shared" si="0"/>
        <v>المعدات والأجهزة التقنية - أجهزة المستخدم النهائي - الأجهزة الطرفية وملحقات الكمبيوتر</v>
      </c>
      <c r="E6" t="s">
        <v>205</v>
      </c>
      <c r="F6" t="s">
        <v>206</v>
      </c>
      <c r="G6" t="s">
        <v>244</v>
      </c>
      <c r="H6" s="7" t="s">
        <v>245</v>
      </c>
      <c r="I6" t="s">
        <v>246</v>
      </c>
      <c r="J6" s="8" t="s">
        <v>247</v>
      </c>
      <c r="N6" s="37" t="s">
        <v>69</v>
      </c>
      <c r="T6" s="37" t="s">
        <v>69</v>
      </c>
      <c r="Y6" s="39" t="s">
        <v>248</v>
      </c>
    </row>
    <row r="7" spans="1:35">
      <c r="A7" s="4" t="s">
        <v>25</v>
      </c>
      <c r="B7" s="4" t="s">
        <v>249</v>
      </c>
      <c r="C7" t="s">
        <v>250</v>
      </c>
      <c r="D7" t="str">
        <f t="shared" si="0"/>
        <v>المعدات والأجهزة التقنية - أجهزة المستخدم النهائي - أجهزة التخزين والقراءة</v>
      </c>
      <c r="E7" t="s">
        <v>205</v>
      </c>
      <c r="F7" t="s">
        <v>206</v>
      </c>
      <c r="G7" t="s">
        <v>251</v>
      </c>
      <c r="H7" s="7" t="s">
        <v>252</v>
      </c>
      <c r="I7" t="s">
        <v>253</v>
      </c>
      <c r="J7" s="8" t="s">
        <v>254</v>
      </c>
      <c r="Y7" s="38" t="s">
        <v>255</v>
      </c>
    </row>
    <row r="8" spans="1:35">
      <c r="A8" s="4" t="s">
        <v>26</v>
      </c>
      <c r="B8" t="s">
        <v>256</v>
      </c>
      <c r="C8" t="s">
        <v>257</v>
      </c>
      <c r="D8" t="str">
        <f t="shared" si="0"/>
        <v>المعدات والأجهزة التقنية - أجهزة المستخدم النهائي - الطابعات وأجهزة المسح</v>
      </c>
      <c r="E8" t="s">
        <v>205</v>
      </c>
      <c r="F8" t="s">
        <v>206</v>
      </c>
      <c r="G8" t="s">
        <v>234</v>
      </c>
      <c r="H8" s="7" t="s">
        <v>258</v>
      </c>
      <c r="I8" t="s">
        <v>259</v>
      </c>
      <c r="J8" s="8" t="s">
        <v>260</v>
      </c>
      <c r="Y8" s="38" t="s">
        <v>69</v>
      </c>
    </row>
    <row r="9" spans="1:35">
      <c r="A9" s="4" t="s">
        <v>261</v>
      </c>
      <c r="C9" t="s">
        <v>262</v>
      </c>
      <c r="D9" t="str">
        <f t="shared" si="0"/>
        <v>المعدات والأجهزة التقنية - أجهزة المستخدم النهائي - قطع غيار تقنية المعلومات</v>
      </c>
      <c r="E9" t="s">
        <v>205</v>
      </c>
      <c r="F9" t="s">
        <v>206</v>
      </c>
      <c r="H9" s="7" t="s">
        <v>263</v>
      </c>
      <c r="I9" t="s">
        <v>264</v>
      </c>
      <c r="J9" s="8" t="s">
        <v>265</v>
      </c>
    </row>
    <row r="10" spans="1:35">
      <c r="A10" s="4" t="s">
        <v>266</v>
      </c>
      <c r="B10" s="4"/>
      <c r="C10" t="s">
        <v>267</v>
      </c>
      <c r="D10" t="str">
        <f t="shared" si="0"/>
        <v>المعدات والأجهزة التقنية - أجهزة المستخدم النهائي - تقنيات الأجهزة الأخرى</v>
      </c>
      <c r="E10" t="s">
        <v>205</v>
      </c>
      <c r="F10" t="s">
        <v>206</v>
      </c>
      <c r="H10" s="7" t="s">
        <v>268</v>
      </c>
      <c r="I10" t="s">
        <v>269</v>
      </c>
      <c r="J10" s="8" t="s">
        <v>270</v>
      </c>
    </row>
    <row r="11" spans="1:35">
      <c r="A11" t="s">
        <v>256</v>
      </c>
      <c r="B11" s="4"/>
      <c r="C11" t="s">
        <v>271</v>
      </c>
      <c r="D11" t="str">
        <f t="shared" si="0"/>
        <v>المعدات والأجهزة التقنية - أجهزة المستخدم النهائي - خدمات أجهزة المستخدم النهائي</v>
      </c>
      <c r="E11" t="s">
        <v>205</v>
      </c>
      <c r="F11" t="s">
        <v>206</v>
      </c>
      <c r="H11" s="7" t="s">
        <v>272</v>
      </c>
      <c r="I11" t="s">
        <v>273</v>
      </c>
      <c r="J11" s="8" t="s">
        <v>274</v>
      </c>
    </row>
    <row r="12" spans="1:35">
      <c r="C12" t="s">
        <v>275</v>
      </c>
      <c r="D12" t="str">
        <f t="shared" si="0"/>
        <v>المعدات والأجهزة التقنية - أجهزة تخزين ومعالجة البيانات  - البنية التحتية لمركز البيانات (الأجهزة)</v>
      </c>
      <c r="E12" t="s">
        <v>215</v>
      </c>
      <c r="F12" t="s">
        <v>206</v>
      </c>
      <c r="H12" s="7" t="s">
        <v>276</v>
      </c>
      <c r="I12" t="s">
        <v>277</v>
      </c>
      <c r="J12" s="8" t="s">
        <v>278</v>
      </c>
    </row>
    <row r="13" spans="1:35">
      <c r="C13" t="s">
        <v>279</v>
      </c>
      <c r="D13" t="str">
        <f t="shared" si="0"/>
        <v>المعدات والأجهزة التقنية - أجهزة تخزين ومعالجة البيانات  - أجهزة معالجة البيانات</v>
      </c>
      <c r="E13" t="s">
        <v>215</v>
      </c>
      <c r="F13" t="s">
        <v>206</v>
      </c>
      <c r="H13" s="7" t="s">
        <v>280</v>
      </c>
      <c r="I13" t="s">
        <v>281</v>
      </c>
      <c r="J13" s="8" t="s">
        <v>282</v>
      </c>
    </row>
    <row r="14" spans="1:35">
      <c r="C14" t="s">
        <v>283</v>
      </c>
      <c r="D14" t="str">
        <f t="shared" si="0"/>
        <v>المعدات والأجهزة التقنية - أجهزة تخزين ومعالجة البيانات  - أجهزة تخزين البيانات</v>
      </c>
      <c r="E14" t="s">
        <v>215</v>
      </c>
      <c r="F14" t="s">
        <v>206</v>
      </c>
      <c r="H14" s="7" t="s">
        <v>284</v>
      </c>
      <c r="I14" t="s">
        <v>285</v>
      </c>
      <c r="J14" s="8" t="s">
        <v>286</v>
      </c>
    </row>
    <row r="15" spans="1:35">
      <c r="C15" t="s">
        <v>287</v>
      </c>
      <c r="D15" t="str">
        <f t="shared" si="0"/>
        <v xml:space="preserve">المعدات والأجهزة التقنية - أجهزة تخزين ومعالجة البيانات  - أجهزة تخزين ومعالجة البيانات </v>
      </c>
      <c r="E15" t="s">
        <v>215</v>
      </c>
      <c r="F15" t="s">
        <v>206</v>
      </c>
      <c r="H15" s="7" t="s">
        <v>26</v>
      </c>
      <c r="I15" t="s">
        <v>215</v>
      </c>
      <c r="J15" s="8" t="s">
        <v>163</v>
      </c>
    </row>
    <row r="16" spans="1:35">
      <c r="C16" t="s">
        <v>288</v>
      </c>
      <c r="D16" t="str">
        <f t="shared" si="0"/>
        <v>المعدات والأجهزة التقنية - أجهزة تخزين ومعالجة البيانات  - خدمات استئجار المساحة</v>
      </c>
      <c r="E16" t="s">
        <v>215</v>
      </c>
      <c r="F16" t="s">
        <v>206</v>
      </c>
      <c r="H16" s="7" t="s">
        <v>289</v>
      </c>
      <c r="I16" t="s">
        <v>290</v>
      </c>
      <c r="J16" s="8" t="s">
        <v>291</v>
      </c>
    </row>
    <row r="17" spans="3:10">
      <c r="C17" t="s">
        <v>292</v>
      </c>
      <c r="D17" t="str">
        <f t="shared" si="0"/>
        <v xml:space="preserve">البرمجيات والأنظمة - برمجيات المستخدم النهائي - مجموعة برامج المكتب </v>
      </c>
      <c r="E17" t="s">
        <v>224</v>
      </c>
      <c r="F17" t="s">
        <v>214</v>
      </c>
      <c r="H17" s="7" t="s">
        <v>293</v>
      </c>
      <c r="I17" t="s">
        <v>117</v>
      </c>
      <c r="J17" s="8" t="s">
        <v>294</v>
      </c>
    </row>
    <row r="18" spans="3:10">
      <c r="C18" t="s">
        <v>295</v>
      </c>
      <c r="D18" t="str">
        <f t="shared" si="0"/>
        <v>البرمجيات والأنظمة - برمجيات المستخدم النهائي - تطبيقات الهاتف الجوال</v>
      </c>
      <c r="E18" t="s">
        <v>224</v>
      </c>
      <c r="F18" t="s">
        <v>214</v>
      </c>
      <c r="H18" s="7" t="s">
        <v>296</v>
      </c>
      <c r="I18" t="s">
        <v>204</v>
      </c>
      <c r="J18" s="8" t="s">
        <v>297</v>
      </c>
    </row>
    <row r="19" spans="3:10">
      <c r="C19" t="s">
        <v>111</v>
      </c>
      <c r="D19" t="str">
        <f t="shared" si="0"/>
        <v xml:space="preserve">البرمجيات والأنظمة - برمجيات المستخدم النهائي - برمجيات الوسائط المتعددة والرسومات  </v>
      </c>
      <c r="E19" t="s">
        <v>224</v>
      </c>
      <c r="F19" t="s">
        <v>214</v>
      </c>
      <c r="H19" s="7" t="s">
        <v>298</v>
      </c>
      <c r="I19" t="s">
        <v>213</v>
      </c>
      <c r="J19" s="8" t="s">
        <v>299</v>
      </c>
    </row>
    <row r="20" spans="3:10">
      <c r="C20" t="s">
        <v>300</v>
      </c>
      <c r="D20" t="str">
        <f t="shared" si="0"/>
        <v>البرمجيات والأنظمة - برمجيات المستخدم النهائي - برمجيات البرمجة والتطوير</v>
      </c>
      <c r="E20" t="s">
        <v>224</v>
      </c>
      <c r="F20" t="s">
        <v>214</v>
      </c>
      <c r="H20" s="7" t="s">
        <v>301</v>
      </c>
      <c r="I20" t="s">
        <v>223</v>
      </c>
      <c r="J20" s="8" t="s">
        <v>302</v>
      </c>
    </row>
    <row r="21" spans="3:10">
      <c r="C21" t="s">
        <v>303</v>
      </c>
      <c r="D21" t="str">
        <f t="shared" si="0"/>
        <v>البرمجيات والأنظمة - برمجيات المستخدم النهائي - البرمجيات التجارية الأخرى الجاهزة للاستخدام</v>
      </c>
      <c r="E21" t="s">
        <v>224</v>
      </c>
      <c r="F21" t="s">
        <v>214</v>
      </c>
      <c r="H21" s="7" t="s">
        <v>304</v>
      </c>
      <c r="I21" t="s">
        <v>236</v>
      </c>
      <c r="J21" s="8" t="s">
        <v>183</v>
      </c>
    </row>
    <row r="22" spans="3:10">
      <c r="C22" t="s">
        <v>305</v>
      </c>
      <c r="D22" t="str">
        <f t="shared" si="0"/>
        <v>البرمجيات والأنظمة - برمجيات المستخدم النهائي - برمجيات التعاون</v>
      </c>
      <c r="E22" t="s">
        <v>224</v>
      </c>
      <c r="F22" t="s">
        <v>214</v>
      </c>
      <c r="H22" s="7" t="s">
        <v>306</v>
      </c>
      <c r="I22" t="s">
        <v>243</v>
      </c>
      <c r="J22" s="8" t="s">
        <v>307</v>
      </c>
    </row>
    <row r="23" spans="3:10">
      <c r="C23" t="s">
        <v>308</v>
      </c>
      <c r="D23" t="str">
        <f t="shared" si="0"/>
        <v>البرمجيات والأنظمة - برمجيات المستخدم النهائي - خدمات تطوير برمجيات المستخدم النهائي</v>
      </c>
      <c r="E23" t="s">
        <v>224</v>
      </c>
      <c r="F23" t="s">
        <v>214</v>
      </c>
      <c r="H23" s="7" t="s">
        <v>309</v>
      </c>
      <c r="I23" t="s">
        <v>250</v>
      </c>
      <c r="J23" s="8" t="s">
        <v>310</v>
      </c>
    </row>
    <row r="24" spans="3:10">
      <c r="C24" t="s">
        <v>311</v>
      </c>
      <c r="D24" t="str">
        <f t="shared" si="0"/>
        <v>البرمجيات والأنظمة - برمجيات المستخدم النهائي - خدمات تنفيذ برمجيات المستخدم النهائي</v>
      </c>
      <c r="E24" t="s">
        <v>224</v>
      </c>
      <c r="F24" t="s">
        <v>214</v>
      </c>
      <c r="H24" s="7" t="s">
        <v>312</v>
      </c>
      <c r="I24" t="s">
        <v>257</v>
      </c>
      <c r="J24" s="8" t="s">
        <v>313</v>
      </c>
    </row>
    <row r="25" spans="3:10">
      <c r="C25" t="s">
        <v>314</v>
      </c>
      <c r="D25" t="str">
        <f t="shared" si="0"/>
        <v>البرمجيات والأنظمة - برمجيات المستخدم النهائي - عمليات تشغيل وصيانة برمجيات المستخدم النهائي</v>
      </c>
      <c r="E25" t="s">
        <v>224</v>
      </c>
      <c r="F25" t="s">
        <v>214</v>
      </c>
      <c r="H25" s="7" t="s">
        <v>315</v>
      </c>
      <c r="I25" t="s">
        <v>262</v>
      </c>
      <c r="J25" s="8" t="s">
        <v>316</v>
      </c>
    </row>
    <row r="26" spans="3:10">
      <c r="C26" t="s">
        <v>317</v>
      </c>
      <c r="D26" t="str">
        <f t="shared" si="0"/>
        <v>البرمجيات والأنظمة - برمجيات المؤسسة الداخلية - أنظمة الموارد البشرية</v>
      </c>
      <c r="E26" t="s">
        <v>237</v>
      </c>
      <c r="F26" t="s">
        <v>214</v>
      </c>
      <c r="H26" s="7" t="s">
        <v>318</v>
      </c>
      <c r="I26" t="s">
        <v>267</v>
      </c>
      <c r="J26" s="8" t="s">
        <v>319</v>
      </c>
    </row>
    <row r="27" spans="3:10">
      <c r="C27" t="s">
        <v>320</v>
      </c>
      <c r="D27" t="str">
        <f t="shared" si="0"/>
        <v>البرمجيات والأنظمة - برمجيات المؤسسة الداخلية - أنظمة الإدارة العامة</v>
      </c>
      <c r="E27" t="s">
        <v>237</v>
      </c>
      <c r="F27" t="s">
        <v>214</v>
      </c>
      <c r="H27" s="7" t="s">
        <v>321</v>
      </c>
      <c r="I27" t="s">
        <v>271</v>
      </c>
      <c r="J27" s="8" t="s">
        <v>322</v>
      </c>
    </row>
    <row r="28" spans="3:10">
      <c r="C28" t="s">
        <v>323</v>
      </c>
      <c r="D28" t="str">
        <f t="shared" si="0"/>
        <v>البرمجيات والأنظمة - برمجيات المؤسسة الداخلية - أنظمة إدارة المباني</v>
      </c>
      <c r="E28" t="s">
        <v>237</v>
      </c>
      <c r="F28" t="s">
        <v>214</v>
      </c>
      <c r="H28" s="7" t="s">
        <v>324</v>
      </c>
      <c r="I28" t="s">
        <v>275</v>
      </c>
      <c r="J28" s="8" t="s">
        <v>325</v>
      </c>
    </row>
    <row r="29" spans="3:10">
      <c r="C29" t="s">
        <v>326</v>
      </c>
      <c r="D29" t="str">
        <f t="shared" si="0"/>
        <v>البرمجيات والأنظمة - برمجيات المؤسسة الداخلية - أنظمة التقارير الإدارية</v>
      </c>
      <c r="E29" t="s">
        <v>237</v>
      </c>
      <c r="F29" t="s">
        <v>214</v>
      </c>
      <c r="H29" s="7" t="s">
        <v>327</v>
      </c>
      <c r="I29" t="s">
        <v>279</v>
      </c>
      <c r="J29" s="8" t="s">
        <v>328</v>
      </c>
    </row>
    <row r="30" spans="3:10">
      <c r="C30" t="s">
        <v>329</v>
      </c>
      <c r="D30" t="str">
        <f t="shared" si="0"/>
        <v>البرمجيات والأنظمة - برمجيات المؤسسة الداخلية - نظم إدارة خدمات تكنولوجيا المعلومات والاتصالات</v>
      </c>
      <c r="E30" t="s">
        <v>237</v>
      </c>
      <c r="F30" t="s">
        <v>214</v>
      </c>
      <c r="H30" s="7" t="s">
        <v>330</v>
      </c>
      <c r="I30" t="s">
        <v>331</v>
      </c>
      <c r="J30" s="8" t="s">
        <v>332</v>
      </c>
    </row>
    <row r="31" spans="3:10">
      <c r="C31" t="s">
        <v>333</v>
      </c>
      <c r="D31" t="str">
        <f t="shared" si="0"/>
        <v>البرمجيات والأنظمة - برمجيات المؤسسة الداخلية - البرمجيات الوسيطة</v>
      </c>
      <c r="E31" t="s">
        <v>237</v>
      </c>
      <c r="F31" t="s">
        <v>214</v>
      </c>
      <c r="H31" s="7" t="s">
        <v>334</v>
      </c>
      <c r="I31" t="s">
        <v>283</v>
      </c>
      <c r="J31" s="8" t="s">
        <v>335</v>
      </c>
    </row>
    <row r="32" spans="3:10">
      <c r="C32" t="s">
        <v>245</v>
      </c>
      <c r="D32" t="str">
        <f t="shared" si="0"/>
        <v>البرمجيات والأنظمة - برمجيات المؤسسة الداخلية - الوسيطة</v>
      </c>
      <c r="E32" t="s">
        <v>237</v>
      </c>
      <c r="F32" t="s">
        <v>214</v>
      </c>
      <c r="H32" s="7" t="s">
        <v>336</v>
      </c>
      <c r="I32" t="s">
        <v>287</v>
      </c>
      <c r="J32" s="8" t="s">
        <v>337</v>
      </c>
    </row>
    <row r="33" spans="3:10">
      <c r="C33" t="s">
        <v>338</v>
      </c>
      <c r="D33" t="str">
        <f t="shared" si="0"/>
        <v>البرمجيات والأنظمة - برمجيات المؤسسة الداخلية - إدارة علاقات العملاء (CRM)</v>
      </c>
      <c r="E33" t="s">
        <v>237</v>
      </c>
      <c r="F33" t="s">
        <v>214</v>
      </c>
      <c r="H33" s="7" t="s">
        <v>339</v>
      </c>
      <c r="I33" t="s">
        <v>288</v>
      </c>
      <c r="J33" s="8" t="s">
        <v>340</v>
      </c>
    </row>
    <row r="34" spans="3:10">
      <c r="C34" t="s">
        <v>341</v>
      </c>
      <c r="D34" t="str">
        <f t="shared" ref="D34:D65" si="1">F34&amp;" - "&amp;E34&amp;" - "&amp;I34</f>
        <v>البرمجيات والأنظمة - برمجيات المؤسسة الداخلية - أنظمة سلسلة التوريد</v>
      </c>
      <c r="E34" t="s">
        <v>237</v>
      </c>
      <c r="F34" t="s">
        <v>214</v>
      </c>
      <c r="H34" s="7" t="s">
        <v>342</v>
      </c>
      <c r="I34" s="7" t="s">
        <v>292</v>
      </c>
      <c r="J34" s="8" t="s">
        <v>343</v>
      </c>
    </row>
    <row r="35" spans="3:10">
      <c r="C35" t="s">
        <v>69</v>
      </c>
      <c r="D35" t="str">
        <f t="shared" si="1"/>
        <v>البرمجيات والأنظمة - برمجيات المؤسسة الداخلية - ذكاء الأعمال (BI)</v>
      </c>
      <c r="E35" t="s">
        <v>237</v>
      </c>
      <c r="F35" t="s">
        <v>214</v>
      </c>
      <c r="I35" t="s">
        <v>295</v>
      </c>
      <c r="J35" s="8" t="s">
        <v>344</v>
      </c>
    </row>
    <row r="36" spans="3:10">
      <c r="D36" t="str">
        <f t="shared" si="1"/>
        <v>البرمجيات والأنظمة - برمجيات المؤسسة الداخلية - (ERP) نظام تخطيط وإدارة الموارد المؤسسية</v>
      </c>
      <c r="E36" t="s">
        <v>237</v>
      </c>
      <c r="F36" t="s">
        <v>214</v>
      </c>
      <c r="I36" t="s">
        <v>111</v>
      </c>
      <c r="J36" s="8" t="s">
        <v>345</v>
      </c>
    </row>
    <row r="37" spans="3:10">
      <c r="D37" t="str">
        <f t="shared" si="1"/>
        <v>البرمجيات والأنظمة - برمجيات المؤسسة الداخلية - خدمات تطوير نظم المؤسسات</v>
      </c>
      <c r="E37" t="s">
        <v>237</v>
      </c>
      <c r="F37" t="s">
        <v>214</v>
      </c>
      <c r="I37" t="s">
        <v>300</v>
      </c>
      <c r="J37" s="8" t="s">
        <v>346</v>
      </c>
    </row>
    <row r="38" spans="3:10">
      <c r="D38" t="str">
        <f t="shared" si="1"/>
        <v>البرمجيات والأنظمة - برمجيات المؤسسة الداخلية - خدمات تنفيذ برمجيات نظم المؤسسات</v>
      </c>
      <c r="E38" t="s">
        <v>237</v>
      </c>
      <c r="F38" t="s">
        <v>214</v>
      </c>
      <c r="I38" t="s">
        <v>303</v>
      </c>
      <c r="J38" s="8" t="s">
        <v>347</v>
      </c>
    </row>
    <row r="39" spans="3:10">
      <c r="D39" t="str">
        <f t="shared" si="1"/>
        <v>البرمجيات والأنظمة - برمجيات المؤسسة الداخلية - عمليات تشغيل وصيانة برمجيات نظم المؤسسات</v>
      </c>
      <c r="E39" t="s">
        <v>237</v>
      </c>
      <c r="F39" t="s">
        <v>214</v>
      </c>
      <c r="I39" t="s">
        <v>305</v>
      </c>
      <c r="J39" s="8" t="s">
        <v>348</v>
      </c>
    </row>
    <row r="40" spans="3:10">
      <c r="D40" t="str">
        <f t="shared" si="1"/>
        <v>البرمجيات والأنظمة - المنصات الرقمية - منصات التواصل الاجتماعي</v>
      </c>
      <c r="E40" t="s">
        <v>245</v>
      </c>
      <c r="F40" t="s">
        <v>214</v>
      </c>
      <c r="I40" t="s">
        <v>308</v>
      </c>
      <c r="J40" s="8" t="s">
        <v>349</v>
      </c>
    </row>
    <row r="41" spans="3:10">
      <c r="D41" t="str">
        <f t="shared" si="1"/>
        <v>البرمجيات والأنظمة - المنصات الرقمية - المنصات الإعلامية</v>
      </c>
      <c r="E41" t="s">
        <v>245</v>
      </c>
      <c r="F41" t="s">
        <v>214</v>
      </c>
      <c r="I41" t="s">
        <v>311</v>
      </c>
      <c r="J41" s="8" t="s">
        <v>350</v>
      </c>
    </row>
    <row r="42" spans="3:10">
      <c r="D42" t="str">
        <f t="shared" si="1"/>
        <v>البرمجيات والأنظمة - المنصات الرقمية - منصات الخدمة</v>
      </c>
      <c r="E42" t="s">
        <v>245</v>
      </c>
      <c r="F42" t="s">
        <v>214</v>
      </c>
      <c r="I42" t="s">
        <v>314</v>
      </c>
      <c r="J42" s="8" t="s">
        <v>351</v>
      </c>
    </row>
    <row r="43" spans="3:10">
      <c r="D43" t="str">
        <f t="shared" si="1"/>
        <v>البرمجيات والأنظمة - المنصات الرقمية - منصات المعرفة</v>
      </c>
      <c r="E43" t="s">
        <v>245</v>
      </c>
      <c r="F43" t="s">
        <v>214</v>
      </c>
      <c r="I43" t="s">
        <v>317</v>
      </c>
      <c r="J43" s="8" t="s">
        <v>352</v>
      </c>
    </row>
    <row r="44" spans="3:10">
      <c r="D44" t="str">
        <f t="shared" si="1"/>
        <v>البرمجيات والأنظمة - المنصات الرقمية - منصات الاتصال</v>
      </c>
      <c r="E44" t="s">
        <v>245</v>
      </c>
      <c r="F44" t="s">
        <v>214</v>
      </c>
      <c r="I44" t="s">
        <v>320</v>
      </c>
      <c r="J44" s="8" t="s">
        <v>353</v>
      </c>
    </row>
    <row r="45" spans="3:10">
      <c r="D45" t="str">
        <f t="shared" si="1"/>
        <v>البرمجيات والأنظمة - المنصات الرقمية - منصات التجارة</v>
      </c>
      <c r="E45" t="s">
        <v>245</v>
      </c>
      <c r="F45" t="s">
        <v>214</v>
      </c>
      <c r="I45" t="s">
        <v>323</v>
      </c>
      <c r="J45" s="8" t="s">
        <v>354</v>
      </c>
    </row>
    <row r="46" spans="3:10">
      <c r="D46" t="str">
        <f t="shared" si="1"/>
        <v>البرمجيات والأنظمة - المنصات الرقمية - منصات التقنية</v>
      </c>
      <c r="E46" t="s">
        <v>245</v>
      </c>
      <c r="F46" t="s">
        <v>214</v>
      </c>
      <c r="I46" t="s">
        <v>326</v>
      </c>
      <c r="J46" s="8" t="s">
        <v>355</v>
      </c>
    </row>
    <row r="47" spans="3:10">
      <c r="D47" t="str">
        <f t="shared" si="1"/>
        <v>البرمجيات والأنظمة - المنصات الرقمية - منصة إعلانات عامة</v>
      </c>
      <c r="E47" t="s">
        <v>245</v>
      </c>
      <c r="F47" t="s">
        <v>214</v>
      </c>
      <c r="I47" t="s">
        <v>356</v>
      </c>
      <c r="J47" s="8" t="s">
        <v>357</v>
      </c>
    </row>
    <row r="48" spans="3:10">
      <c r="D48" t="str">
        <f t="shared" si="1"/>
        <v>البرمجيات والأنظمة - المنصات الرقمية - منصة تفاعلية</v>
      </c>
      <c r="E48" t="s">
        <v>245</v>
      </c>
      <c r="F48" t="s">
        <v>214</v>
      </c>
      <c r="I48" t="s">
        <v>333</v>
      </c>
      <c r="J48" s="8" t="s">
        <v>358</v>
      </c>
    </row>
    <row r="49" spans="4:10">
      <c r="D49" t="str">
        <f t="shared" si="1"/>
        <v>البرمجيات والأنظمة - المنصات الرقمية - المنصات الرقمية</v>
      </c>
      <c r="E49" t="s">
        <v>245</v>
      </c>
      <c r="F49" t="s">
        <v>214</v>
      </c>
      <c r="I49" t="s">
        <v>245</v>
      </c>
      <c r="J49" s="8" t="s">
        <v>359</v>
      </c>
    </row>
    <row r="50" spans="4:10">
      <c r="D50" t="str">
        <f t="shared" si="1"/>
        <v>البرمجيات والأنظمة - المنصات الرقمية - منصات البيانات</v>
      </c>
      <c r="E50" t="s">
        <v>245</v>
      </c>
      <c r="F50" t="s">
        <v>214</v>
      </c>
      <c r="I50" t="s">
        <v>338</v>
      </c>
      <c r="J50" s="8" t="s">
        <v>360</v>
      </c>
    </row>
    <row r="51" spans="4:10">
      <c r="D51" t="str">
        <f t="shared" si="1"/>
        <v>الشبكات والاتصالات - شبكه عالميه (WAN) - معدات شبكه عالميه (WAN)</v>
      </c>
      <c r="E51" t="s">
        <v>252</v>
      </c>
      <c r="F51" t="s">
        <v>202</v>
      </c>
      <c r="I51" t="s">
        <v>361</v>
      </c>
      <c r="J51" s="8" t="s">
        <v>362</v>
      </c>
    </row>
    <row r="52" spans="4:10">
      <c r="D52" t="str">
        <f t="shared" si="1"/>
        <v>الشبكات والاتصالات - شبكه عالميه (WAN) - خدمات اتصال شبكه عالميه (WAN)</v>
      </c>
      <c r="E52" t="s">
        <v>252</v>
      </c>
      <c r="F52" t="s">
        <v>202</v>
      </c>
      <c r="I52" t="s">
        <v>363</v>
      </c>
      <c r="J52" s="8" t="s">
        <v>364</v>
      </c>
    </row>
    <row r="53" spans="4:10">
      <c r="D53" t="str">
        <f t="shared" si="1"/>
        <v>الشبكات والاتصالات - شبكة داخلية (LAN) - معدات شبكة داخلية (LAN)</v>
      </c>
      <c r="E53" t="s">
        <v>258</v>
      </c>
      <c r="F53" t="s">
        <v>202</v>
      </c>
      <c r="I53" t="s">
        <v>365</v>
      </c>
      <c r="J53" s="8" t="s">
        <v>366</v>
      </c>
    </row>
    <row r="54" spans="4:10">
      <c r="D54" t="str">
        <f t="shared" si="1"/>
        <v>الشبكات والاتصالات - شبكة داخلية (LAN) - خدمات اتصال شبكة داخلية (LAN)</v>
      </c>
      <c r="E54" t="s">
        <v>258</v>
      </c>
      <c r="F54" t="s">
        <v>202</v>
      </c>
      <c r="I54" t="s">
        <v>367</v>
      </c>
      <c r="J54" s="8" t="s">
        <v>368</v>
      </c>
    </row>
    <row r="55" spans="4:10">
      <c r="D55" t="str">
        <f t="shared" si="1"/>
        <v>الشبكات والاتصالات - الهاتف - معدات الهاتف</v>
      </c>
      <c r="E55" t="s">
        <v>263</v>
      </c>
      <c r="F55" t="s">
        <v>202</v>
      </c>
      <c r="I55" t="s">
        <v>369</v>
      </c>
      <c r="J55" s="8" t="s">
        <v>370</v>
      </c>
    </row>
    <row r="56" spans="4:10">
      <c r="D56" t="str">
        <f t="shared" si="1"/>
        <v>الشبكات والاتصالات - الهاتف - خدمات الهاتف الثابت</v>
      </c>
      <c r="E56" t="s">
        <v>263</v>
      </c>
      <c r="F56" t="s">
        <v>202</v>
      </c>
      <c r="I56" t="s">
        <v>371</v>
      </c>
      <c r="J56" s="8" t="s">
        <v>372</v>
      </c>
    </row>
    <row r="57" spans="4:10">
      <c r="D57" t="str">
        <f t="shared" si="1"/>
        <v>الشبكات والاتصالات - الهاتف - خدمات الهاتف الجوال</v>
      </c>
      <c r="E57" t="s">
        <v>263</v>
      </c>
      <c r="F57" t="s">
        <v>202</v>
      </c>
      <c r="I57" t="s">
        <v>373</v>
      </c>
      <c r="J57" s="8" t="s">
        <v>374</v>
      </c>
    </row>
    <row r="58" spans="4:10">
      <c r="D58" t="str">
        <f t="shared" si="1"/>
        <v>الشبكات والاتصالات - الهاتف - خدمات التعاون</v>
      </c>
      <c r="E58" t="s">
        <v>263</v>
      </c>
      <c r="F58" t="s">
        <v>202</v>
      </c>
      <c r="I58" t="s">
        <v>375</v>
      </c>
      <c r="J58" s="8" t="s">
        <v>376</v>
      </c>
    </row>
    <row r="59" spans="4:10">
      <c r="D59" t="str">
        <f t="shared" si="1"/>
        <v>الشبكات والاتصالات - الدوائر الرقمية (الاتفاقيات الاطارية الوطنية) - الشبكات الظاهرية الخاصة (VPNs)</v>
      </c>
      <c r="E59" t="s">
        <v>268</v>
      </c>
      <c r="F59" t="s">
        <v>202</v>
      </c>
      <c r="I59" t="s">
        <v>377</v>
      </c>
      <c r="J59" s="8" t="s">
        <v>378</v>
      </c>
    </row>
    <row r="60" spans="4:10">
      <c r="D60" t="str">
        <f t="shared" si="1"/>
        <v>الشبكات والاتصالات - الدوائر الرقمية (الاتفاقيات الاطارية الوطنية) - مخطط التوقيت الرقمي (DIA)</v>
      </c>
      <c r="E60" t="s">
        <v>268</v>
      </c>
      <c r="F60" t="s">
        <v>202</v>
      </c>
      <c r="I60" t="s">
        <v>379</v>
      </c>
      <c r="J60" s="8" t="s">
        <v>380</v>
      </c>
    </row>
    <row r="61" spans="4:10">
      <c r="D61" t="str">
        <f t="shared" si="1"/>
        <v>الشبكات والاتصالات - الدوائر الرقمية (الاتفاقيات الاطارية الوطنية) - خدمات الترابط</v>
      </c>
      <c r="E61" t="s">
        <v>268</v>
      </c>
      <c r="F61" t="s">
        <v>202</v>
      </c>
      <c r="I61" t="s">
        <v>381</v>
      </c>
      <c r="J61" s="8" t="s">
        <v>382</v>
      </c>
    </row>
    <row r="62" spans="4:10">
      <c r="D62" t="str">
        <f t="shared" si="1"/>
        <v>الشبكات والاتصالات - الدوائر الرقمية (الاتفاقيات الاطارية الوطنية) - خدمات طرفية (V-SAT)</v>
      </c>
      <c r="E62" t="s">
        <v>268</v>
      </c>
      <c r="F62" t="s">
        <v>202</v>
      </c>
      <c r="I62" t="s">
        <v>383</v>
      </c>
      <c r="J62" s="8" t="s">
        <v>384</v>
      </c>
    </row>
    <row r="63" spans="4:10">
      <c r="D63" t="str">
        <f t="shared" si="1"/>
        <v>الشبكات والاتصالات - الدوائر الرقمية (الاتفاقيات الاطارية الوطنية) - الصوت عبر بروتوكول الإنترنت (VoIP)</v>
      </c>
      <c r="E63" t="s">
        <v>268</v>
      </c>
      <c r="F63" t="s">
        <v>202</v>
      </c>
      <c r="I63" t="s">
        <v>385</v>
      </c>
      <c r="J63" s="8" t="s">
        <v>386</v>
      </c>
    </row>
    <row r="64" spans="4:10">
      <c r="D64" t="str">
        <f t="shared" si="1"/>
        <v>الخدمات السحابية - (SaaS) البرمجيات كخدمة - برمجيات المستخدم النهائي</v>
      </c>
      <c r="E64" t="s">
        <v>272</v>
      </c>
      <c r="F64" t="s">
        <v>26</v>
      </c>
      <c r="I64" t="s">
        <v>224</v>
      </c>
      <c r="J64" s="8" t="s">
        <v>387</v>
      </c>
    </row>
    <row r="65" spans="4:10">
      <c r="D65" t="str">
        <f t="shared" si="1"/>
        <v>الخدمات السحابية - (SaaS) البرمجيات كخدمة - النظم الحاسوبية المؤسسية</v>
      </c>
      <c r="E65" t="s">
        <v>272</v>
      </c>
      <c r="F65" t="s">
        <v>26</v>
      </c>
      <c r="I65" t="s">
        <v>388</v>
      </c>
      <c r="J65" s="8" t="s">
        <v>389</v>
      </c>
    </row>
    <row r="66" spans="4:10">
      <c r="D66" t="str">
        <f t="shared" ref="D66:D97" si="2">F66&amp;" - "&amp;E66&amp;" - "&amp;I66</f>
        <v>الخدمات السحابية - البنية التحتية كخدمة (الاتفاقيات الاطارية الوطنية) (IaaS) - الحوسبة الافتراضية</v>
      </c>
      <c r="E66" t="s">
        <v>276</v>
      </c>
      <c r="F66" t="s">
        <v>26</v>
      </c>
      <c r="I66" t="s">
        <v>390</v>
      </c>
      <c r="J66" s="8" t="s">
        <v>391</v>
      </c>
    </row>
    <row r="67" spans="4:10">
      <c r="D67" t="str">
        <f t="shared" si="2"/>
        <v>الخدمات السحابية - البنية التحتية كخدمة (الاتفاقيات الاطارية الوطنية) (IaaS) - سحابة التخزين</v>
      </c>
      <c r="E67" t="s">
        <v>276</v>
      </c>
      <c r="F67" t="s">
        <v>26</v>
      </c>
      <c r="I67" t="s">
        <v>392</v>
      </c>
      <c r="J67" s="8" t="s">
        <v>393</v>
      </c>
    </row>
    <row r="68" spans="4:10">
      <c r="D68" t="str">
        <f t="shared" si="2"/>
        <v>الخدمات السحابية - البنية التحتية كخدمة (الاتفاقيات الاطارية الوطنية) (IaaS) - البنية التحتية كخدمة (IaaS) الأخرى</v>
      </c>
      <c r="E68" t="s">
        <v>276</v>
      </c>
      <c r="F68" t="s">
        <v>26</v>
      </c>
      <c r="I68" t="s">
        <v>394</v>
      </c>
      <c r="J68" s="8" t="s">
        <v>395</v>
      </c>
    </row>
    <row r="69" spans="4:10">
      <c r="D69" t="str">
        <f t="shared" si="2"/>
        <v>الخدمات السحابية - (PaaS) المنصات كخدمة - منصات موردين الخدمات السحابية</v>
      </c>
      <c r="E69" t="s">
        <v>280</v>
      </c>
      <c r="F69" t="s">
        <v>26</v>
      </c>
      <c r="I69" t="s">
        <v>396</v>
      </c>
      <c r="J69" s="8" t="s">
        <v>397</v>
      </c>
    </row>
    <row r="70" spans="4:10">
      <c r="D70" t="str">
        <f t="shared" si="2"/>
        <v>الخدمات السحابية - (PaaS) المنصات كخدمة - الحاويات ومنصات التنظيم</v>
      </c>
      <c r="E70" t="s">
        <v>280</v>
      </c>
      <c r="F70" t="s">
        <v>26</v>
      </c>
      <c r="I70" t="s">
        <v>398</v>
      </c>
      <c r="J70" s="8" t="s">
        <v>399</v>
      </c>
    </row>
    <row r="71" spans="4:10">
      <c r="D71" t="str">
        <f t="shared" si="2"/>
        <v>الخدمات السحابية - (PaaS) المنصات كخدمة - المنصات السحابية المفتوحة</v>
      </c>
      <c r="E71" t="s">
        <v>280</v>
      </c>
      <c r="F71" t="s">
        <v>26</v>
      </c>
      <c r="I71" t="s">
        <v>400</v>
      </c>
      <c r="J71" s="8" t="s">
        <v>401</v>
      </c>
    </row>
    <row r="72" spans="4:10">
      <c r="D72" t="str">
        <f t="shared" si="2"/>
        <v>الخدمات السحابية - (XaaS) أي شيء كخدمة - أجهزة الكمبيوتر المكتبية كخدمة</v>
      </c>
      <c r="E72" t="s">
        <v>284</v>
      </c>
      <c r="F72" t="s">
        <v>26</v>
      </c>
      <c r="I72" t="s">
        <v>402</v>
      </c>
      <c r="J72" s="8" t="s">
        <v>403</v>
      </c>
    </row>
    <row r="73" spans="4:10">
      <c r="D73" t="str">
        <f t="shared" si="2"/>
        <v>الخدمات السحابية - (XaaS) أي شيء كخدمة - الألعاب كخدمة</v>
      </c>
      <c r="E73" t="s">
        <v>284</v>
      </c>
      <c r="F73" t="s">
        <v>26</v>
      </c>
      <c r="I73" t="s">
        <v>404</v>
      </c>
      <c r="J73" s="8" t="s">
        <v>405</v>
      </c>
    </row>
    <row r="74" spans="4:10">
      <c r="D74" t="str">
        <f t="shared" si="2"/>
        <v>الخدمات السحابية - (XaaS) أي شيء كخدمة - الأمن كخدمة</v>
      </c>
      <c r="E74" t="s">
        <v>284</v>
      </c>
      <c r="F74" t="s">
        <v>26</v>
      </c>
      <c r="I74" t="s">
        <v>406</v>
      </c>
      <c r="J74" s="8" t="s">
        <v>407</v>
      </c>
    </row>
    <row r="75" spans="4:10">
      <c r="D75" t="str">
        <f t="shared" si="2"/>
        <v>الخدمات السحابية - (XaaS) أي شيء كخدمة - عملية الأعمال كخدمة</v>
      </c>
      <c r="E75" t="s">
        <v>284</v>
      </c>
      <c r="F75" t="s">
        <v>26</v>
      </c>
      <c r="I75" t="s">
        <v>408</v>
      </c>
      <c r="J75" s="8" t="s">
        <v>409</v>
      </c>
    </row>
    <row r="76" spans="4:10">
      <c r="D76" t="str">
        <f t="shared" si="2"/>
        <v>الخدمات السحابية - (XaaS) أي شيء كخدمة - قاعدة البيانات كخدمة</v>
      </c>
      <c r="E76" t="s">
        <v>284</v>
      </c>
      <c r="F76" t="s">
        <v>26</v>
      </c>
      <c r="I76" t="s">
        <v>410</v>
      </c>
      <c r="J76" s="8" t="s">
        <v>411</v>
      </c>
    </row>
    <row r="77" spans="4:10">
      <c r="D77" t="str">
        <f t="shared" si="2"/>
        <v>الخدمات السحابية - الخدمات السحابية - الخدمات المدارة عبر السحابة</v>
      </c>
      <c r="E77" t="s">
        <v>26</v>
      </c>
      <c r="F77" t="s">
        <v>26</v>
      </c>
      <c r="I77" t="s">
        <v>412</v>
      </c>
      <c r="J77" s="8" t="s">
        <v>413</v>
      </c>
    </row>
    <row r="78" spans="4:10">
      <c r="D78" t="str">
        <f t="shared" si="2"/>
        <v>الخدمات السحابية - الخدمات السحابية - الترحيل السحابي</v>
      </c>
      <c r="E78" t="s">
        <v>26</v>
      </c>
      <c r="F78" t="s">
        <v>26</v>
      </c>
      <c r="I78" t="s">
        <v>414</v>
      </c>
      <c r="J78" s="8" t="s">
        <v>415</v>
      </c>
    </row>
    <row r="79" spans="4:10">
      <c r="D79" t="str">
        <f t="shared" si="2"/>
        <v>الخدمات السحابية - الخدمات السحابية - تنفيذ ودعم السحابة</v>
      </c>
      <c r="E79" t="s">
        <v>26</v>
      </c>
      <c r="F79" t="s">
        <v>26</v>
      </c>
      <c r="I79" t="s">
        <v>416</v>
      </c>
      <c r="J79" s="8" t="s">
        <v>417</v>
      </c>
    </row>
    <row r="80" spans="4:10">
      <c r="D80" t="str">
        <f t="shared" si="2"/>
        <v>الخدمات السحابية - الخدمات السحابية - استشارات سحابية أخرى</v>
      </c>
      <c r="E80" t="s">
        <v>26</v>
      </c>
      <c r="F80" t="s">
        <v>26</v>
      </c>
      <c r="I80" t="s">
        <v>418</v>
      </c>
      <c r="J80" s="8" t="s">
        <v>419</v>
      </c>
    </row>
    <row r="81" spans="4:10">
      <c r="D81" t="str">
        <f t="shared" si="2"/>
        <v xml:space="preserve">الخدمات الاحترافية التقنية - استشارات الاتصالات وتقنية المعلومات  - التحول الاستراتيجي للاتصالات وتقنية المعلومات </v>
      </c>
      <c r="E81" t="s">
        <v>289</v>
      </c>
      <c r="F81" t="s">
        <v>244</v>
      </c>
      <c r="I81" t="s">
        <v>420</v>
      </c>
      <c r="J81" s="8" t="s">
        <v>421</v>
      </c>
    </row>
    <row r="82" spans="4:10">
      <c r="D82" t="str">
        <f t="shared" si="2"/>
        <v>الخدمات الاحترافية التقنية - استشارات الاتصالات وتقنية المعلومات  - تصميم البنية المؤسسية-البنية المعلوماتية</v>
      </c>
      <c r="E82" t="s">
        <v>289</v>
      </c>
      <c r="F82" t="s">
        <v>244</v>
      </c>
      <c r="I82" t="s">
        <v>422</v>
      </c>
      <c r="J82" s="8" t="s">
        <v>423</v>
      </c>
    </row>
    <row r="83" spans="4:10">
      <c r="D83" t="str">
        <f t="shared" si="2"/>
        <v>الخدمات الاحترافية التقنية - استشارات الاتصالات وتقنية المعلومات  - برنامج الاتصالات وتقنية المعلومات وإدارة المشاريع</v>
      </c>
      <c r="E83" t="s">
        <v>289</v>
      </c>
      <c r="F83" t="s">
        <v>244</v>
      </c>
      <c r="I83" t="s">
        <v>424</v>
      </c>
      <c r="J83" s="8" t="s">
        <v>425</v>
      </c>
    </row>
    <row r="84" spans="4:10">
      <c r="D84" t="str">
        <f t="shared" si="2"/>
        <v>الخدمات الاحترافية التقنية - استشارات الاتصالات وتقنية المعلومات  - حلول الاتصالات وتقنية المعلومات والتسليم</v>
      </c>
      <c r="E84" t="s">
        <v>289</v>
      </c>
      <c r="F84" t="s">
        <v>244</v>
      </c>
      <c r="I84" t="s">
        <v>426</v>
      </c>
      <c r="J84" s="8" t="s">
        <v>427</v>
      </c>
    </row>
    <row r="85" spans="4:10">
      <c r="D85" t="str">
        <f t="shared" si="2"/>
        <v>الخدمات الاحترافية التقنية - استشارات الاتصالات وتقنية المعلومات  - لتوظيف في الاتصالات وتقنية المعلومات</v>
      </c>
      <c r="E85" t="s">
        <v>289</v>
      </c>
      <c r="F85" t="s">
        <v>244</v>
      </c>
      <c r="I85" t="s">
        <v>428</v>
      </c>
      <c r="J85" s="8" t="s">
        <v>429</v>
      </c>
    </row>
    <row r="86" spans="4:10">
      <c r="D86" t="str">
        <f t="shared" si="2"/>
        <v>الخدمات الاحترافية التقنية - استشارات الاتصالات وتقنية المعلومات  - تكامل النظم</v>
      </c>
      <c r="E86" t="s">
        <v>289</v>
      </c>
      <c r="F86" t="s">
        <v>244</v>
      </c>
      <c r="I86" t="s">
        <v>430</v>
      </c>
      <c r="J86" s="8" t="s">
        <v>431</v>
      </c>
    </row>
    <row r="87" spans="4:10">
      <c r="D87" t="str">
        <f t="shared" si="2"/>
        <v>الخدمات الاحترافية التقنية - استشارات الاتصالات وتقنية المعلومات  - الاستشارات القانونية</v>
      </c>
      <c r="E87" t="s">
        <v>289</v>
      </c>
      <c r="F87" t="s">
        <v>244</v>
      </c>
      <c r="I87" t="s">
        <v>432</v>
      </c>
      <c r="J87" s="8" t="s">
        <v>433</v>
      </c>
    </row>
    <row r="88" spans="4:10">
      <c r="D88" t="str">
        <f t="shared" si="2"/>
        <v>الخدمات الاحترافية التقنية - استشارات الاتصالات وتقنية المعلومات  - استشارة مالية</v>
      </c>
      <c r="E88" t="s">
        <v>289</v>
      </c>
      <c r="F88" t="s">
        <v>244</v>
      </c>
      <c r="I88" t="s">
        <v>434</v>
      </c>
      <c r="J88" s="8" t="s">
        <v>435</v>
      </c>
    </row>
    <row r="89" spans="4:10">
      <c r="D89" t="str">
        <f t="shared" si="2"/>
        <v>الخدمات الاحترافية التقنية - استشارات الاتصالات وتقنية المعلومات  - استشارات المخاطر</v>
      </c>
      <c r="E89" t="s">
        <v>289</v>
      </c>
      <c r="F89" t="s">
        <v>244</v>
      </c>
      <c r="I89" t="s">
        <v>436</v>
      </c>
      <c r="J89" s="8" t="s">
        <v>437</v>
      </c>
    </row>
    <row r="90" spans="4:10">
      <c r="D90" t="str">
        <f t="shared" si="2"/>
        <v xml:space="preserve">الخدمات الاحترافية التقنية - تدريب الاتصالات وتقنية المعلومات  - أجهزة الاتصالات وتقنية المعلومات </v>
      </c>
      <c r="E90" t="s">
        <v>293</v>
      </c>
      <c r="F90" t="s">
        <v>244</v>
      </c>
      <c r="I90" t="s">
        <v>438</v>
      </c>
      <c r="J90" s="8" t="s">
        <v>439</v>
      </c>
    </row>
    <row r="91" spans="4:10">
      <c r="D91" t="str">
        <f t="shared" si="2"/>
        <v xml:space="preserve">الخدمات الاحترافية التقنية - تدريب الاتصالات وتقنية المعلومات  - برمجيات الاتصالات وتقنية المعلومات </v>
      </c>
      <c r="E91" t="s">
        <v>293</v>
      </c>
      <c r="F91" t="s">
        <v>244</v>
      </c>
      <c r="I91" t="s">
        <v>440</v>
      </c>
      <c r="J91" s="8" t="s">
        <v>441</v>
      </c>
    </row>
    <row r="92" spans="4:10">
      <c r="D92" t="str">
        <f t="shared" si="2"/>
        <v>الخدمات الاحترافية التقنية - تدريب الاتصالات وتقنية المعلومات  - الشبكات والاتصالات</v>
      </c>
      <c r="E92" t="s">
        <v>293</v>
      </c>
      <c r="F92" t="s">
        <v>244</v>
      </c>
      <c r="I92" t="s">
        <v>202</v>
      </c>
      <c r="J92" s="8" t="s">
        <v>442</v>
      </c>
    </row>
    <row r="93" spans="4:10">
      <c r="D93" t="str">
        <f t="shared" si="2"/>
        <v>الخدمات الاحترافية التقنية - تدريب الاتصالات وتقنية المعلومات  - الخدمات السحابية</v>
      </c>
      <c r="E93" t="s">
        <v>293</v>
      </c>
      <c r="F93" t="s">
        <v>244</v>
      </c>
      <c r="I93" t="s">
        <v>26</v>
      </c>
      <c r="J93" s="8" t="s">
        <v>443</v>
      </c>
    </row>
    <row r="94" spans="4:10">
      <c r="D94" t="str">
        <f t="shared" si="2"/>
        <v>الخدمات الاحترافية التقنية - تدريب الاتصالات وتقنية المعلومات  - التقنيات الناشئة والمتقدمة</v>
      </c>
      <c r="E94" t="s">
        <v>293</v>
      </c>
      <c r="F94" t="s">
        <v>244</v>
      </c>
      <c r="I94" t="s">
        <v>251</v>
      </c>
      <c r="J94" s="8" t="s">
        <v>444</v>
      </c>
    </row>
    <row r="95" spans="4:10">
      <c r="D95" t="str">
        <f t="shared" si="2"/>
        <v>الخدمات الاحترافية التقنية - تدريب الاتصالات وتقنية المعلومات  - الأمن</v>
      </c>
      <c r="E95" t="s">
        <v>293</v>
      </c>
      <c r="F95" t="s">
        <v>244</v>
      </c>
      <c r="I95" t="s">
        <v>234</v>
      </c>
      <c r="J95" s="8" t="s">
        <v>445</v>
      </c>
    </row>
    <row r="96" spans="4:10">
      <c r="D96" t="str">
        <f t="shared" si="2"/>
        <v xml:space="preserve">الخدمات الاحترافية التقنية - تدريب الاتصالات وتقنية المعلومات  - سياسات ومعايير الاتصالات وتقنية المعلومات </v>
      </c>
      <c r="E96" t="s">
        <v>293</v>
      </c>
      <c r="F96" t="s">
        <v>244</v>
      </c>
      <c r="I96" t="s">
        <v>446</v>
      </c>
      <c r="J96" s="8" t="s">
        <v>447</v>
      </c>
    </row>
    <row r="97" spans="4:10">
      <c r="D97" t="str">
        <f t="shared" si="2"/>
        <v xml:space="preserve">الخدمات الاحترافية التقنية - تدريب الاتصالات وتقنية المعلومات  - منهجيات الاتصالات وتقنية المعلومات </v>
      </c>
      <c r="E97" t="s">
        <v>293</v>
      </c>
      <c r="F97" t="s">
        <v>244</v>
      </c>
      <c r="I97" t="s">
        <v>448</v>
      </c>
      <c r="J97" s="8" t="s">
        <v>449</v>
      </c>
    </row>
    <row r="98" spans="4:10">
      <c r="D98" t="str">
        <f t="shared" ref="D98:D129" si="3">F98&amp;" - "&amp;E98&amp;" - "&amp;I98</f>
        <v xml:space="preserve">الخدمات الاحترافية التقنية - تدريب الاتصالات وتقنية المعلومات  - اعتمادات / شهادات الاتصالات وتقنية المعلومات </v>
      </c>
      <c r="E98" t="s">
        <v>293</v>
      </c>
      <c r="F98" t="s">
        <v>244</v>
      </c>
      <c r="I98" t="s">
        <v>450</v>
      </c>
      <c r="J98" s="8" t="s">
        <v>451</v>
      </c>
    </row>
    <row r="99" spans="4:10">
      <c r="D99" t="str">
        <f t="shared" si="3"/>
        <v>الخدمات الاحترافية التقنية - الخدمات المدارة للاتصالات وتقنية المعلومات  - خدمات المستخدم النهائي</v>
      </c>
      <c r="E99" t="s">
        <v>296</v>
      </c>
      <c r="F99" t="s">
        <v>244</v>
      </c>
      <c r="I99" t="s">
        <v>452</v>
      </c>
      <c r="J99" s="8" t="s">
        <v>453</v>
      </c>
    </row>
    <row r="100" spans="4:10">
      <c r="D100" t="str">
        <f t="shared" si="3"/>
        <v>الخدمات الاحترافية التقنية - الخدمات المدارة للاتصالات وتقنية المعلومات  - خدمات أجهزة الكمبيوتر المكتبية</v>
      </c>
      <c r="E100" t="s">
        <v>296</v>
      </c>
      <c r="F100" t="s">
        <v>244</v>
      </c>
      <c r="I100" t="s">
        <v>454</v>
      </c>
      <c r="J100" s="8" t="s">
        <v>455</v>
      </c>
    </row>
    <row r="101" spans="4:10">
      <c r="D101" t="str">
        <f t="shared" si="3"/>
        <v>الخدمات الاحترافية التقنية - الخدمات المدارة للاتصالات وتقنية المعلومات  - الخدمات السحابية الهجينة الداخلية</v>
      </c>
      <c r="E101" t="s">
        <v>296</v>
      </c>
      <c r="F101" t="s">
        <v>244</v>
      </c>
      <c r="I101" t="s">
        <v>456</v>
      </c>
      <c r="J101" s="8" t="s">
        <v>457</v>
      </c>
    </row>
    <row r="102" spans="4:10">
      <c r="D102" t="str">
        <f t="shared" si="3"/>
        <v>الخدمات الاحترافية التقنية - الخدمات المدارة للاتصالات وتقنية المعلومات  - مساحة مركز البيانات وإدارة المرافق</v>
      </c>
      <c r="E102" t="s">
        <v>296</v>
      </c>
      <c r="F102" t="s">
        <v>244</v>
      </c>
      <c r="I102" t="s">
        <v>458</v>
      </c>
      <c r="J102" s="8" t="s">
        <v>459</v>
      </c>
    </row>
    <row r="103" spans="4:10">
      <c r="D103" t="str">
        <f t="shared" si="3"/>
        <v>الخدمات الاحترافية التقنية - الخدمات المدارة للاتصالات وتقنية المعلومات  - الخدمات الميدانية (الدعم في الموقع)</v>
      </c>
      <c r="E103" t="s">
        <v>296</v>
      </c>
      <c r="F103" t="s">
        <v>244</v>
      </c>
      <c r="I103" t="s">
        <v>460</v>
      </c>
      <c r="J103" s="8" t="s">
        <v>461</v>
      </c>
    </row>
    <row r="104" spans="4:10">
      <c r="D104" t="str">
        <f t="shared" si="3"/>
        <v>الخدمات الاحترافية التقنية - الخدمات المدارة للاتصالات وتقنية المعلومات  - تطوير التطبيقات</v>
      </c>
      <c r="E104" t="s">
        <v>296</v>
      </c>
      <c r="F104" t="s">
        <v>244</v>
      </c>
      <c r="I104" t="s">
        <v>462</v>
      </c>
      <c r="J104" s="8" t="s">
        <v>463</v>
      </c>
    </row>
    <row r="105" spans="4:10">
      <c r="D105" t="str">
        <f t="shared" si="3"/>
        <v>الخدمات الاحترافية التقنية - الخدمات المدارة للاتصالات وتقنية المعلومات  - خدمات إدارة التطبيقات</v>
      </c>
      <c r="E105" t="s">
        <v>296</v>
      </c>
      <c r="F105" t="s">
        <v>244</v>
      </c>
      <c r="I105" t="s">
        <v>464</v>
      </c>
      <c r="J105" s="8" t="s">
        <v>465</v>
      </c>
    </row>
    <row r="106" spans="4:10">
      <c r="D106" t="str">
        <f t="shared" si="3"/>
        <v>الخدمات الاحترافية التقنية - الخدمات المدارة للاتصالات وتقنية المعلومات  - المشاريع والبرامج</v>
      </c>
      <c r="E106" t="s">
        <v>296</v>
      </c>
      <c r="F106" t="s">
        <v>244</v>
      </c>
      <c r="I106" t="s">
        <v>466</v>
      </c>
      <c r="J106" s="8" t="s">
        <v>467</v>
      </c>
    </row>
    <row r="107" spans="4:10">
      <c r="D107" t="str">
        <f t="shared" si="3"/>
        <v>الخدمات الاحترافية التقنية - الخدمات المدارة للاتصالات وتقنية المعلومات  - خدمات الشبكة</v>
      </c>
      <c r="E107" t="s">
        <v>296</v>
      </c>
      <c r="F107" t="s">
        <v>244</v>
      </c>
      <c r="I107" t="s">
        <v>468</v>
      </c>
      <c r="J107" s="8" t="s">
        <v>469</v>
      </c>
    </row>
    <row r="108" spans="4:10">
      <c r="D108" t="str">
        <f t="shared" si="3"/>
        <v>الخدمات الاحترافية التقنية - الخدمات المدارة للاتصالات وتقنية المعلومات  - (NOC) مركز عمليات الشبكة</v>
      </c>
      <c r="E108" t="s">
        <v>296</v>
      </c>
      <c r="F108" t="s">
        <v>244</v>
      </c>
      <c r="I108" t="s">
        <v>470</v>
      </c>
      <c r="J108" s="8" t="s">
        <v>471</v>
      </c>
    </row>
    <row r="109" spans="4:10">
      <c r="D109" t="str">
        <f t="shared" si="3"/>
        <v>الخدمات الاحترافية التقنية - الخدمات المدارة للاتصالات وتقنية المعلومات  - خدمات الاتصالات</v>
      </c>
      <c r="E109" t="s">
        <v>296</v>
      </c>
      <c r="F109" t="s">
        <v>244</v>
      </c>
      <c r="I109" t="s">
        <v>472</v>
      </c>
      <c r="J109" s="8" t="s">
        <v>473</v>
      </c>
    </row>
    <row r="110" spans="4:10">
      <c r="D110" t="str">
        <f t="shared" si="3"/>
        <v>الخدمات الاحترافية التقنية - الخدمات المدارة للاتصالات وتقنية المعلومات  - خدمات التقنيات الناشئة والمتقدمة</v>
      </c>
      <c r="E110" t="s">
        <v>296</v>
      </c>
      <c r="F110" t="s">
        <v>244</v>
      </c>
      <c r="I110" t="s">
        <v>474</v>
      </c>
      <c r="J110" s="8" t="s">
        <v>475</v>
      </c>
    </row>
    <row r="111" spans="4:10">
      <c r="D111" t="str">
        <f t="shared" si="3"/>
        <v>الخدمات الاحترافية التقنية - الخدمات المدارة للاتصالات وتقنية المعلومات  - خدمات الأمن السيبراني</v>
      </c>
      <c r="E111" t="s">
        <v>296</v>
      </c>
      <c r="F111" t="s">
        <v>244</v>
      </c>
      <c r="I111" t="s">
        <v>339</v>
      </c>
      <c r="J111" s="8" t="s">
        <v>476</v>
      </c>
    </row>
    <row r="112" spans="4:10">
      <c r="D112" t="str">
        <f t="shared" si="3"/>
        <v>التقنيات الناشئة والمتقدمة - الذكاء الاصطناعي (AI) - التطبيقات التفاعلية</v>
      </c>
      <c r="E112" t="s">
        <v>298</v>
      </c>
      <c r="F112" t="s">
        <v>251</v>
      </c>
      <c r="I112" t="s">
        <v>477</v>
      </c>
      <c r="J112" s="8" t="s">
        <v>478</v>
      </c>
    </row>
    <row r="113" spans="4:10">
      <c r="D113" t="str">
        <f t="shared" si="3"/>
        <v>التقنيات الناشئة والمتقدمة - الذكاء الاصطناعي (AI) - مساحة محدودة</v>
      </c>
      <c r="E113" t="s">
        <v>298</v>
      </c>
      <c r="F113" t="s">
        <v>251</v>
      </c>
      <c r="I113" t="s">
        <v>479</v>
      </c>
      <c r="J113" s="8" t="s">
        <v>480</v>
      </c>
    </row>
    <row r="114" spans="4:10">
      <c r="D114" t="str">
        <f t="shared" si="3"/>
        <v>التقنيات الناشئة والمتقدمة - الذكاء الاصطناعي (AI) - نظرية العقل</v>
      </c>
      <c r="E114" t="s">
        <v>298</v>
      </c>
      <c r="F114" t="s">
        <v>251</v>
      </c>
      <c r="I114" t="s">
        <v>481</v>
      </c>
      <c r="J114" s="8" t="s">
        <v>482</v>
      </c>
    </row>
    <row r="115" spans="4:10">
      <c r="D115" t="str">
        <f t="shared" si="3"/>
        <v>التقنيات الناشئة والمتقدمة - علم الروبوتات - الروبوتات المبرمجة مسبقًا</v>
      </c>
      <c r="E115" t="s">
        <v>301</v>
      </c>
      <c r="F115" t="s">
        <v>251</v>
      </c>
      <c r="I115" t="s">
        <v>483</v>
      </c>
      <c r="J115" s="8" t="s">
        <v>484</v>
      </c>
    </row>
    <row r="116" spans="4:10">
      <c r="D116" t="str">
        <f t="shared" si="3"/>
        <v>التقنيات الناشئة والمتقدمة - علم الروبوتات - الهياكل الخارجية</v>
      </c>
      <c r="E116" t="s">
        <v>301</v>
      </c>
      <c r="F116" t="s">
        <v>251</v>
      </c>
      <c r="I116" t="s">
        <v>485</v>
      </c>
      <c r="J116" s="8" t="s">
        <v>486</v>
      </c>
    </row>
    <row r="117" spans="4:10">
      <c r="D117" t="str">
        <f t="shared" si="3"/>
        <v>التقنيات الناشئة والمتقدمة - علم الروبوتات - التعافي من الكوارث والروبوتات الداعمة</v>
      </c>
      <c r="E117" t="s">
        <v>301</v>
      </c>
      <c r="F117" t="s">
        <v>251</v>
      </c>
      <c r="I117" t="s">
        <v>487</v>
      </c>
      <c r="J117" s="8" t="s">
        <v>488</v>
      </c>
    </row>
    <row r="118" spans="4:10">
      <c r="D118" t="str">
        <f t="shared" si="3"/>
        <v>التقنيات الناشئة والمتقدمة - الواقع المعزز / الواقع الافتراضي (AR/VR) - برمجيات الواقع المعزز (AR)</v>
      </c>
      <c r="E118" t="s">
        <v>304</v>
      </c>
      <c r="F118" t="s">
        <v>251</v>
      </c>
      <c r="I118" t="s">
        <v>489</v>
      </c>
      <c r="J118" s="8" t="s">
        <v>490</v>
      </c>
    </row>
    <row r="119" spans="4:10">
      <c r="D119" t="str">
        <f t="shared" si="3"/>
        <v>التقنيات الناشئة والمتقدمة - الواقع المعزز / الواقع الافتراضي (AR/VR) - خدمات الواقع المعزز (AR)</v>
      </c>
      <c r="E119" t="s">
        <v>304</v>
      </c>
      <c r="F119" t="s">
        <v>251</v>
      </c>
      <c r="I119" t="s">
        <v>491</v>
      </c>
      <c r="J119" s="8" t="s">
        <v>492</v>
      </c>
    </row>
    <row r="120" spans="4:10">
      <c r="D120" t="str">
        <f t="shared" si="3"/>
        <v>التقنيات الناشئة والمتقدمة - الواقع المعزز / الواقع الافتراضي (AR/VR) - معدات الواقع الافتراضي (VR)</v>
      </c>
      <c r="E120" t="s">
        <v>304</v>
      </c>
      <c r="F120" t="s">
        <v>251</v>
      </c>
      <c r="I120" t="s">
        <v>493</v>
      </c>
      <c r="J120" s="8" t="s">
        <v>494</v>
      </c>
    </row>
    <row r="121" spans="4:10">
      <c r="D121" t="str">
        <f t="shared" si="3"/>
        <v>التقنيات الناشئة والمتقدمة - البيانات الضخمة - البيانات المنظمة</v>
      </c>
      <c r="E121" t="s">
        <v>306</v>
      </c>
      <c r="F121" t="s">
        <v>251</v>
      </c>
      <c r="I121" t="s">
        <v>495</v>
      </c>
      <c r="J121" s="8" t="s">
        <v>496</v>
      </c>
    </row>
    <row r="122" spans="4:10">
      <c r="D122" t="str">
        <f t="shared" si="3"/>
        <v>التقنيات الناشئة والمتقدمة - البيانات الضخمة - البيانات غير المنظمة</v>
      </c>
      <c r="E122" t="s">
        <v>306</v>
      </c>
      <c r="F122" t="s">
        <v>251</v>
      </c>
      <c r="I122" t="s">
        <v>497</v>
      </c>
      <c r="J122" s="8" t="s">
        <v>498</v>
      </c>
    </row>
    <row r="123" spans="4:10">
      <c r="D123" t="str">
        <f t="shared" si="3"/>
        <v>التقنيات الناشئة والمتقدمة - الفضاء - تقنية الأقمار الصناعية</v>
      </c>
      <c r="E123" t="s">
        <v>309</v>
      </c>
      <c r="F123" t="s">
        <v>251</v>
      </c>
      <c r="I123" t="s">
        <v>499</v>
      </c>
      <c r="J123" s="8" t="s">
        <v>500</v>
      </c>
    </row>
    <row r="124" spans="4:10">
      <c r="D124" t="str">
        <f t="shared" si="3"/>
        <v>التقنيات الناشئة والمتقدمة - الفضاء - تقنية قاذفة الصواريخ</v>
      </c>
      <c r="E124" t="s">
        <v>309</v>
      </c>
      <c r="F124" t="s">
        <v>251</v>
      </c>
      <c r="I124" t="s">
        <v>501</v>
      </c>
      <c r="J124" s="8" t="s">
        <v>502</v>
      </c>
    </row>
    <row r="125" spans="4:10">
      <c r="D125" t="str">
        <f t="shared" si="3"/>
        <v>التقنيات الناشئة والمتقدمة - الفضاء - أبحاث الفضاء</v>
      </c>
      <c r="E125" t="s">
        <v>309</v>
      </c>
      <c r="F125" t="s">
        <v>251</v>
      </c>
      <c r="I125" t="s">
        <v>503</v>
      </c>
      <c r="J125" s="8" t="s">
        <v>504</v>
      </c>
    </row>
    <row r="126" spans="4:10">
      <c r="D126" t="str">
        <f t="shared" si="3"/>
        <v>التقنيات الناشئة والمتقدمة - انترنت الأشياء (IoT) - شبكه عالميه منخفضة الطاقة (LPWAN)</v>
      </c>
      <c r="E126" t="s">
        <v>312</v>
      </c>
      <c r="F126" t="s">
        <v>251</v>
      </c>
      <c r="I126" t="s">
        <v>505</v>
      </c>
      <c r="J126" s="8" t="s">
        <v>506</v>
      </c>
    </row>
    <row r="127" spans="4:10">
      <c r="D127" t="str">
        <f t="shared" si="3"/>
        <v>التقنيات الناشئة والمتقدمة - انترنت الأشياء (IoT) - أجهزة إنترنت الأشياء (IoT)</v>
      </c>
      <c r="E127" t="s">
        <v>312</v>
      </c>
      <c r="F127" t="s">
        <v>251</v>
      </c>
      <c r="I127" t="s">
        <v>507</v>
      </c>
      <c r="J127" s="8" t="s">
        <v>508</v>
      </c>
    </row>
    <row r="128" spans="4:10">
      <c r="D128" t="str">
        <f t="shared" si="3"/>
        <v>التقنيات الناشئة والمتقدمة - انترنت الأشياء (IoT) - برمجيات إنترنت الأشياء (IoT)</v>
      </c>
      <c r="E128" t="s">
        <v>312</v>
      </c>
      <c r="F128" t="s">
        <v>251</v>
      </c>
      <c r="I128" t="s">
        <v>509</v>
      </c>
      <c r="J128" s="8" t="s">
        <v>510</v>
      </c>
    </row>
    <row r="129" spans="4:10">
      <c r="D129" t="str">
        <f t="shared" si="3"/>
        <v>التقنيات الناشئة والمتقدمة - انترنت الأشياء (IoT) - تصميم إنترنت الأشياء (IoT)</v>
      </c>
      <c r="E129" t="s">
        <v>312</v>
      </c>
      <c r="F129" t="s">
        <v>251</v>
      </c>
      <c r="I129" t="s">
        <v>511</v>
      </c>
      <c r="J129" s="8" t="s">
        <v>512</v>
      </c>
    </row>
    <row r="130" spans="4:10">
      <c r="D130" t="str">
        <f t="shared" ref="D130:D161" si="4">F130&amp;" - "&amp;E130&amp;" - "&amp;I130</f>
        <v>التقنيات الناشئة والمتقدمة - آلات النانو - حلول تقنية النانو</v>
      </c>
      <c r="E130" t="s">
        <v>315</v>
      </c>
      <c r="F130" t="s">
        <v>251</v>
      </c>
      <c r="I130" t="s">
        <v>513</v>
      </c>
      <c r="J130" s="8" t="s">
        <v>514</v>
      </c>
    </row>
    <row r="131" spans="4:10">
      <c r="D131" t="str">
        <f t="shared" si="4"/>
        <v>التقنيات الناشئة والمتقدمة - آلات النانو - تطوير آلات النانو</v>
      </c>
      <c r="E131" t="s">
        <v>315</v>
      </c>
      <c r="F131" t="s">
        <v>251</v>
      </c>
      <c r="I131" t="s">
        <v>515</v>
      </c>
      <c r="J131" s="8" t="s">
        <v>516</v>
      </c>
    </row>
    <row r="132" spans="4:10">
      <c r="D132" t="str">
        <f t="shared" si="4"/>
        <v>التقنيات الناشئة والمتقدمة - حوسبة الكمية - أجهزة الحوسبة الكمية</v>
      </c>
      <c r="E132" t="s">
        <v>318</v>
      </c>
      <c r="F132" t="s">
        <v>251</v>
      </c>
      <c r="I132" t="s">
        <v>517</v>
      </c>
      <c r="J132" s="8" t="s">
        <v>518</v>
      </c>
    </row>
    <row r="133" spans="4:10">
      <c r="D133" t="str">
        <f t="shared" si="4"/>
        <v xml:space="preserve">التقنيات الناشئة والمتقدمة - حوسبة الكمية - خدمات الحوسبة الكمية </v>
      </c>
      <c r="E133" t="s">
        <v>318</v>
      </c>
      <c r="F133" t="s">
        <v>251</v>
      </c>
      <c r="I133" t="s">
        <v>519</v>
      </c>
      <c r="J133" s="8" t="s">
        <v>520</v>
      </c>
    </row>
    <row r="134" spans="4:10">
      <c r="D134" t="str">
        <f t="shared" si="4"/>
        <v>التقنيات الناشئة والمتقدمة - قواعد البيانات الموزعة - قاعدة البيانات المتسلسلة</v>
      </c>
      <c r="E134" t="s">
        <v>321</v>
      </c>
      <c r="F134" t="s">
        <v>251</v>
      </c>
      <c r="I134" t="s">
        <v>521</v>
      </c>
      <c r="J134" s="8" t="s">
        <v>522</v>
      </c>
    </row>
    <row r="135" spans="4:10">
      <c r="D135" t="str">
        <f t="shared" si="4"/>
        <v xml:space="preserve">التقنيات الناشئة والمتقدمة - التلعيب - بنية برامج التلعيب </v>
      </c>
      <c r="E135" t="s">
        <v>324</v>
      </c>
      <c r="F135" t="s">
        <v>251</v>
      </c>
      <c r="I135" t="s">
        <v>523</v>
      </c>
      <c r="J135" s="8" t="s">
        <v>524</v>
      </c>
    </row>
    <row r="136" spans="4:10">
      <c r="D136" t="str">
        <f t="shared" si="4"/>
        <v>التقنيات الناشئة والمتقدمة - التلعيب - محتوى برامج التلعيب</v>
      </c>
      <c r="E136" t="s">
        <v>324</v>
      </c>
      <c r="F136" t="s">
        <v>251</v>
      </c>
      <c r="I136" t="s">
        <v>525</v>
      </c>
      <c r="J136" s="8" t="s">
        <v>526</v>
      </c>
    </row>
    <row r="137" spans="4:10">
      <c r="D137" t="str">
        <f t="shared" si="4"/>
        <v>التقنيات الناشئة والمتقدمة - أتمتة العمليات الروبوتية (RPA) - برمجيات أتمتة العمليات الروبوتية (RPA)</v>
      </c>
      <c r="E137" t="s">
        <v>327</v>
      </c>
      <c r="F137" t="s">
        <v>251</v>
      </c>
      <c r="I137" t="s">
        <v>527</v>
      </c>
      <c r="J137" s="8" t="s">
        <v>528</v>
      </c>
    </row>
    <row r="138" spans="4:10">
      <c r="D138" t="str">
        <f t="shared" si="4"/>
        <v>التقنيات الناشئة والمتقدمة - حوسبة الحواف (التضبيب) - السحابة الطرفية</v>
      </c>
      <c r="E138" t="s">
        <v>330</v>
      </c>
      <c r="F138" t="s">
        <v>251</v>
      </c>
      <c r="I138" t="s">
        <v>529</v>
      </c>
      <c r="J138" s="8" t="s">
        <v>530</v>
      </c>
    </row>
    <row r="139" spans="4:10">
      <c r="D139" t="str">
        <f t="shared" si="4"/>
        <v>التقنيات الناشئة والمتقدمة - حوسبة الحواف (التضبيب) - أجهزة النفاذ والتوجية الشبكي</v>
      </c>
      <c r="E139" t="s">
        <v>330</v>
      </c>
      <c r="F139" t="s">
        <v>251</v>
      </c>
      <c r="I139" t="s">
        <v>531</v>
      </c>
      <c r="J139" s="8" t="s">
        <v>532</v>
      </c>
    </row>
    <row r="140" spans="4:10">
      <c r="D140" t="str">
        <f t="shared" si="4"/>
        <v>التقنيات الناشئة والمتقدمة - حوسبة الحواف (التضبيب) - حوسبة الحواف</v>
      </c>
      <c r="E140" t="s">
        <v>330</v>
      </c>
      <c r="F140" t="s">
        <v>251</v>
      </c>
      <c r="I140" t="s">
        <v>533</v>
      </c>
      <c r="J140" s="8" t="s">
        <v>534</v>
      </c>
    </row>
    <row r="141" spans="4:10">
      <c r="D141" t="str">
        <f t="shared" si="4"/>
        <v>التقنيات الناشئة والمتقدمة - حوسبة الحواف (التضبيب) - أجهزة الاستشعار الطرفية</v>
      </c>
      <c r="E141" t="s">
        <v>330</v>
      </c>
      <c r="F141" t="s">
        <v>251</v>
      </c>
      <c r="I141" t="s">
        <v>535</v>
      </c>
      <c r="J141" s="8" t="s">
        <v>536</v>
      </c>
    </row>
    <row r="142" spans="4:10">
      <c r="D142" t="str">
        <f t="shared" si="4"/>
        <v>التقنيات الناشئة والمتقدمة - حوسبة الحواف (التضبيب) - البيئات الافتراضية (VE)</v>
      </c>
      <c r="E142" t="s">
        <v>330</v>
      </c>
      <c r="F142" t="s">
        <v>251</v>
      </c>
      <c r="I142" t="s">
        <v>537</v>
      </c>
      <c r="J142" s="8" t="s">
        <v>538</v>
      </c>
    </row>
    <row r="143" spans="4:10">
      <c r="D143" t="str">
        <f t="shared" si="4"/>
        <v>التقنيات الناشئة والمتقدمة - التقنية التي يمكن لباسها - الأجهزة الشخصية</v>
      </c>
      <c r="E143" t="s">
        <v>334</v>
      </c>
      <c r="F143" t="s">
        <v>251</v>
      </c>
      <c r="I143" t="s">
        <v>539</v>
      </c>
      <c r="J143" s="8" t="s">
        <v>540</v>
      </c>
    </row>
    <row r="144" spans="4:10">
      <c r="D144" t="str">
        <f t="shared" si="4"/>
        <v>الأمن - أجهزة الأمن - الأجهزة البيومترية</v>
      </c>
      <c r="E144" t="s">
        <v>336</v>
      </c>
      <c r="F144" t="s">
        <v>234</v>
      </c>
      <c r="I144" t="s">
        <v>541</v>
      </c>
      <c r="J144" s="8" t="s">
        <v>542</v>
      </c>
    </row>
    <row r="145" spans="4:10">
      <c r="D145" t="str">
        <f t="shared" si="4"/>
        <v>الأمن - أجهزة الأمن - الأجهزة الغير بيومترية</v>
      </c>
      <c r="E145" t="s">
        <v>336</v>
      </c>
      <c r="F145" t="s">
        <v>234</v>
      </c>
      <c r="I145" t="s">
        <v>543</v>
      </c>
      <c r="J145" s="8" t="s">
        <v>544</v>
      </c>
    </row>
    <row r="146" spans="4:10">
      <c r="D146" t="str">
        <f t="shared" si="4"/>
        <v>الأمن - أجهزة الأمن - معدات أمن الشبكات</v>
      </c>
      <c r="E146" t="s">
        <v>336</v>
      </c>
      <c r="F146" t="s">
        <v>234</v>
      </c>
      <c r="I146" t="s">
        <v>545</v>
      </c>
      <c r="J146" s="8" t="s">
        <v>546</v>
      </c>
    </row>
    <row r="147" spans="4:10">
      <c r="D147" t="str">
        <f t="shared" si="4"/>
        <v>الأمن - أجهزة الأمن - خدمات أجهزة الأمن</v>
      </c>
      <c r="E147" t="s">
        <v>336</v>
      </c>
      <c r="F147" t="s">
        <v>234</v>
      </c>
      <c r="I147" t="s">
        <v>547</v>
      </c>
      <c r="J147" s="8" t="s">
        <v>548</v>
      </c>
    </row>
    <row r="148" spans="4:10">
      <c r="D148" t="str">
        <f t="shared" si="4"/>
        <v>الأمن - خدمات الأمن السيبراني - تقييم بيئة الأمن السيبراني</v>
      </c>
      <c r="E148" t="s">
        <v>339</v>
      </c>
      <c r="F148" t="s">
        <v>234</v>
      </c>
      <c r="I148" t="s">
        <v>549</v>
      </c>
      <c r="J148" s="8" t="s">
        <v>550</v>
      </c>
    </row>
    <row r="149" spans="4:10">
      <c r="D149" t="str">
        <f t="shared" si="4"/>
        <v>الأمن - خدمات الأمن السيبراني - الاستجابة للحوادث والطب الشرعي</v>
      </c>
      <c r="E149" t="s">
        <v>339</v>
      </c>
      <c r="F149" t="s">
        <v>234</v>
      </c>
      <c r="I149" t="s">
        <v>551</v>
      </c>
      <c r="J149" s="8" t="s">
        <v>552</v>
      </c>
    </row>
    <row r="150" spans="4:10">
      <c r="D150" t="str">
        <f t="shared" si="4"/>
        <v>الأمن - خدمات الأمن السيبراني - خدمات إدارة المخاطر</v>
      </c>
      <c r="E150" t="s">
        <v>339</v>
      </c>
      <c r="F150" t="s">
        <v>234</v>
      </c>
      <c r="I150" t="s">
        <v>553</v>
      </c>
      <c r="J150" s="8" t="s">
        <v>554</v>
      </c>
    </row>
    <row r="151" spans="4:10">
      <c r="D151" t="str">
        <f t="shared" si="4"/>
        <v>الأمن - خدمات الأمن السيبراني - خدمة التعافي من الكوارث واستمرارية العمليات</v>
      </c>
      <c r="E151" t="s">
        <v>339</v>
      </c>
      <c r="F151" t="s">
        <v>234</v>
      </c>
      <c r="I151" t="s">
        <v>555</v>
      </c>
      <c r="J151" s="8" t="s">
        <v>556</v>
      </c>
    </row>
    <row r="152" spans="4:10">
      <c r="D152" t="str">
        <f t="shared" si="4"/>
        <v>الأمن - خدمات الأمن السيبراني - خدمات أمن البيانات</v>
      </c>
      <c r="E152" t="s">
        <v>339</v>
      </c>
      <c r="F152" t="s">
        <v>234</v>
      </c>
      <c r="I152" t="s">
        <v>557</v>
      </c>
      <c r="J152" s="8" t="s">
        <v>558</v>
      </c>
    </row>
    <row r="153" spans="4:10">
      <c r="D153" t="str">
        <f t="shared" si="4"/>
        <v>الأمن - خدمات الأمن السيبراني - خدمات الأمن السيبراني المُدارة</v>
      </c>
      <c r="E153" t="s">
        <v>339</v>
      </c>
      <c r="F153" t="s">
        <v>234</v>
      </c>
      <c r="I153" t="s">
        <v>559</v>
      </c>
      <c r="J153" s="8" t="s">
        <v>560</v>
      </c>
    </row>
    <row r="154" spans="4:10">
      <c r="D154" t="str">
        <f t="shared" si="4"/>
        <v>الأمن - خدمات الأمن السيبراني - استراتيجية الأمن السيبراني</v>
      </c>
      <c r="E154" t="s">
        <v>339</v>
      </c>
      <c r="F154" t="s">
        <v>234</v>
      </c>
      <c r="I154" t="s">
        <v>561</v>
      </c>
      <c r="J154" s="8" t="s">
        <v>562</v>
      </c>
    </row>
    <row r="155" spans="4:10">
      <c r="D155" t="str">
        <f t="shared" si="4"/>
        <v>الأمن - خدمات الأمن السيبراني - خدمات الأمن السيبراني الأخرى</v>
      </c>
      <c r="E155" t="s">
        <v>339</v>
      </c>
      <c r="F155" t="s">
        <v>234</v>
      </c>
      <c r="I155" t="s">
        <v>563</v>
      </c>
      <c r="J155" s="8" t="s">
        <v>564</v>
      </c>
    </row>
    <row r="156" spans="4:10">
      <c r="D156" t="str">
        <f t="shared" si="4"/>
        <v>الأمن - خدمات الأمن السيبراني - خدمات التدريب على الأمن السيبراني</v>
      </c>
      <c r="E156" t="s">
        <v>339</v>
      </c>
      <c r="F156" t="s">
        <v>234</v>
      </c>
      <c r="I156" t="s">
        <v>565</v>
      </c>
      <c r="J156" s="8" t="s">
        <v>566</v>
      </c>
    </row>
    <row r="157" spans="4:10">
      <c r="D157" t="str">
        <f t="shared" si="4"/>
        <v>الأمن - برمجيات الأمن السيبراني - الأمن السحابي</v>
      </c>
      <c r="E157" t="s">
        <v>342</v>
      </c>
      <c r="F157" t="s">
        <v>234</v>
      </c>
      <c r="I157" t="s">
        <v>567</v>
      </c>
      <c r="J157" s="8" t="s">
        <v>568</v>
      </c>
    </row>
    <row r="158" spans="4:10">
      <c r="D158" t="str">
        <f t="shared" si="4"/>
        <v>الأمن - برمجيات الأمن السيبراني - أمن الشبكة</v>
      </c>
      <c r="E158" t="s">
        <v>342</v>
      </c>
      <c r="F158" t="s">
        <v>234</v>
      </c>
      <c r="I158" t="s">
        <v>569</v>
      </c>
      <c r="J158" s="8" t="s">
        <v>570</v>
      </c>
    </row>
    <row r="159" spans="4:10">
      <c r="D159" t="str">
        <f t="shared" si="4"/>
        <v>الأمن - برمجيات الأمن السيبراني - الأمن السيبراني للبنية التحتية الحيوية</v>
      </c>
      <c r="E159" t="s">
        <v>342</v>
      </c>
      <c r="F159" t="s">
        <v>234</v>
      </c>
      <c r="I159" t="s">
        <v>571</v>
      </c>
      <c r="J159" s="8" t="s">
        <v>572</v>
      </c>
    </row>
    <row r="160" spans="4:10">
      <c r="D160" t="str">
        <f t="shared" si="4"/>
        <v>الأمن - برمجيات الأمن السيبراني - أمن التطبيقات</v>
      </c>
      <c r="E160" t="s">
        <v>342</v>
      </c>
      <c r="F160" t="s">
        <v>234</v>
      </c>
      <c r="I160" t="s">
        <v>573</v>
      </c>
      <c r="J160" s="8" t="s">
        <v>574</v>
      </c>
    </row>
    <row r="161" spans="4:10">
      <c r="D161" t="str">
        <f t="shared" si="4"/>
        <v>الأمن - برمجيات الأمن السيبراني - خدمات برمجيات الأمن السيبراني</v>
      </c>
      <c r="E161" t="s">
        <v>342</v>
      </c>
      <c r="F161" t="s">
        <v>234</v>
      </c>
      <c r="I161" t="s">
        <v>575</v>
      </c>
      <c r="J161" s="8" t="s">
        <v>576</v>
      </c>
    </row>
    <row r="162" spans="4:10">
      <c r="J162" s="8" t="s">
        <v>577</v>
      </c>
    </row>
    <row r="163" spans="4:10">
      <c r="J163" s="8" t="s">
        <v>578</v>
      </c>
    </row>
    <row r="164" spans="4:10">
      <c r="J164" s="8" t="s">
        <v>579</v>
      </c>
    </row>
    <row r="165" spans="4:10">
      <c r="J165" s="8" t="s">
        <v>580</v>
      </c>
    </row>
    <row r="166" spans="4:10">
      <c r="J166" s="8" t="s">
        <v>581</v>
      </c>
    </row>
    <row r="167" spans="4:10">
      <c r="J167" s="8" t="s">
        <v>582</v>
      </c>
    </row>
    <row r="168" spans="4:10">
      <c r="J168" s="8" t="s">
        <v>583</v>
      </c>
    </row>
    <row r="169" spans="4:10">
      <c r="J169" s="8" t="s">
        <v>584</v>
      </c>
    </row>
    <row r="170" spans="4:10">
      <c r="J170" s="8" t="s">
        <v>585</v>
      </c>
    </row>
    <row r="171" spans="4:10">
      <c r="J171" s="8" t="s">
        <v>586</v>
      </c>
    </row>
    <row r="172" spans="4:10">
      <c r="J172" s="8" t="s">
        <v>587</v>
      </c>
    </row>
    <row r="173" spans="4:10">
      <c r="J173" s="8" t="s">
        <v>588</v>
      </c>
    </row>
    <row r="174" spans="4:10">
      <c r="J174" s="8" t="s">
        <v>589</v>
      </c>
    </row>
    <row r="175" spans="4:10">
      <c r="J175" s="8" t="s">
        <v>590</v>
      </c>
    </row>
    <row r="176" spans="4:10">
      <c r="J176" s="8" t="s">
        <v>591</v>
      </c>
    </row>
    <row r="177" spans="10:10">
      <c r="J177" s="8" t="s">
        <v>592</v>
      </c>
    </row>
    <row r="178" spans="10:10">
      <c r="J178" s="8" t="s">
        <v>593</v>
      </c>
    </row>
    <row r="179" spans="10:10">
      <c r="J179" s="8" t="s">
        <v>594</v>
      </c>
    </row>
    <row r="180" spans="10:10">
      <c r="J180" s="8" t="s">
        <v>595</v>
      </c>
    </row>
    <row r="181" spans="10:10">
      <c r="J181" s="8" t="s">
        <v>596</v>
      </c>
    </row>
    <row r="182" spans="10:10">
      <c r="J182" s="8" t="s">
        <v>597</v>
      </c>
    </row>
    <row r="183" spans="10:10">
      <c r="J183" s="8" t="s">
        <v>598</v>
      </c>
    </row>
    <row r="184" spans="10:10">
      <c r="J184" s="8" t="s">
        <v>599</v>
      </c>
    </row>
    <row r="185" spans="10:10">
      <c r="J185" s="8" t="s">
        <v>600</v>
      </c>
    </row>
    <row r="186" spans="10:10">
      <c r="J186" s="8" t="s">
        <v>601</v>
      </c>
    </row>
    <row r="187" spans="10:10">
      <c r="J187" s="8" t="s">
        <v>602</v>
      </c>
    </row>
    <row r="188" spans="10:10">
      <c r="J188" s="8" t="s">
        <v>603</v>
      </c>
    </row>
    <row r="189" spans="10:10">
      <c r="J189" s="8" t="s">
        <v>604</v>
      </c>
    </row>
    <row r="190" spans="10:10">
      <c r="J190" s="8" t="s">
        <v>605</v>
      </c>
    </row>
    <row r="191" spans="10:10">
      <c r="J191" s="8" t="s">
        <v>606</v>
      </c>
    </row>
    <row r="192" spans="10:10">
      <c r="J192" s="8" t="s">
        <v>607</v>
      </c>
    </row>
    <row r="193" spans="10:10">
      <c r="J193" s="8" t="s">
        <v>608</v>
      </c>
    </row>
    <row r="194" spans="10:10">
      <c r="J194" s="8" t="s">
        <v>609</v>
      </c>
    </row>
    <row r="195" spans="10:10">
      <c r="J195" s="8" t="s">
        <v>610</v>
      </c>
    </row>
    <row r="196" spans="10:10">
      <c r="J196" s="8" t="s">
        <v>611</v>
      </c>
    </row>
    <row r="197" spans="10:10">
      <c r="J197" s="8" t="s">
        <v>612</v>
      </c>
    </row>
    <row r="198" spans="10:10">
      <c r="J198" s="8" t="s">
        <v>613</v>
      </c>
    </row>
    <row r="199" spans="10:10">
      <c r="J199" s="8" t="s">
        <v>614</v>
      </c>
    </row>
    <row r="200" spans="10:10">
      <c r="J200" s="8" t="s">
        <v>615</v>
      </c>
    </row>
    <row r="201" spans="10:10">
      <c r="J201" s="8" t="s">
        <v>616</v>
      </c>
    </row>
    <row r="202" spans="10:10">
      <c r="J202" s="8" t="s">
        <v>617</v>
      </c>
    </row>
    <row r="203" spans="10:10">
      <c r="J203" s="8" t="s">
        <v>618</v>
      </c>
    </row>
    <row r="204" spans="10:10">
      <c r="J204" s="8" t="s">
        <v>619</v>
      </c>
    </row>
    <row r="205" spans="10:10">
      <c r="J205" s="8" t="s">
        <v>620</v>
      </c>
    </row>
    <row r="206" spans="10:10">
      <c r="J206" s="8" t="s">
        <v>621</v>
      </c>
    </row>
    <row r="207" spans="10:10">
      <c r="J207" s="8" t="s">
        <v>622</v>
      </c>
    </row>
    <row r="208" spans="10:10">
      <c r="J208" s="8" t="s">
        <v>623</v>
      </c>
    </row>
    <row r="209" spans="10:10">
      <c r="J209" s="8" t="s">
        <v>624</v>
      </c>
    </row>
    <row r="210" spans="10:10">
      <c r="J210" s="8" t="s">
        <v>625</v>
      </c>
    </row>
    <row r="211" spans="10:10">
      <c r="J211" s="8" t="s">
        <v>626</v>
      </c>
    </row>
    <row r="212" spans="10:10">
      <c r="J212" s="8" t="s">
        <v>627</v>
      </c>
    </row>
    <row r="213" spans="10:10">
      <c r="J213" s="8" t="s">
        <v>628</v>
      </c>
    </row>
    <row r="214" spans="10:10">
      <c r="J214" s="8" t="s">
        <v>629</v>
      </c>
    </row>
    <row r="215" spans="10:10">
      <c r="J215" s="8" t="s">
        <v>630</v>
      </c>
    </row>
    <row r="216" spans="10:10">
      <c r="J216" s="8" t="s">
        <v>631</v>
      </c>
    </row>
    <row r="217" spans="10:10">
      <c r="J217" s="8" t="s">
        <v>632</v>
      </c>
    </row>
    <row r="218" spans="10:10">
      <c r="J218" s="8" t="s">
        <v>633</v>
      </c>
    </row>
    <row r="219" spans="10:10">
      <c r="J219" s="8" t="s">
        <v>634</v>
      </c>
    </row>
    <row r="220" spans="10:10">
      <c r="J220" s="8" t="s">
        <v>635</v>
      </c>
    </row>
    <row r="221" spans="10:10">
      <c r="J221" s="8" t="s">
        <v>636</v>
      </c>
    </row>
    <row r="222" spans="10:10">
      <c r="J222" s="8" t="s">
        <v>637</v>
      </c>
    </row>
    <row r="223" spans="10:10">
      <c r="J223" s="8" t="s">
        <v>638</v>
      </c>
    </row>
    <row r="224" spans="10:10">
      <c r="J224" s="8" t="s">
        <v>639</v>
      </c>
    </row>
    <row r="225" spans="10:10">
      <c r="J225" s="8" t="s">
        <v>640</v>
      </c>
    </row>
    <row r="226" spans="10:10">
      <c r="J226" s="8" t="s">
        <v>641</v>
      </c>
    </row>
    <row r="227" spans="10:10">
      <c r="J227" s="8" t="s">
        <v>642</v>
      </c>
    </row>
    <row r="228" spans="10:10">
      <c r="J228" s="8" t="s">
        <v>643</v>
      </c>
    </row>
    <row r="229" spans="10:10">
      <c r="J229" s="8" t="s">
        <v>644</v>
      </c>
    </row>
    <row r="230" spans="10:10">
      <c r="J230" s="8" t="s">
        <v>645</v>
      </c>
    </row>
    <row r="231" spans="10:10">
      <c r="J231" s="8" t="s">
        <v>646</v>
      </c>
    </row>
    <row r="232" spans="10:10">
      <c r="J232" s="8" t="s">
        <v>647</v>
      </c>
    </row>
    <row r="233" spans="10:10">
      <c r="J233" s="8" t="s">
        <v>648</v>
      </c>
    </row>
    <row r="234" spans="10:10">
      <c r="J234" s="8" t="s">
        <v>649</v>
      </c>
    </row>
    <row r="235" spans="10:10">
      <c r="J235" s="8" t="s">
        <v>650</v>
      </c>
    </row>
    <row r="236" spans="10:10">
      <c r="J236" s="8" t="s">
        <v>651</v>
      </c>
    </row>
    <row r="237" spans="10:10">
      <c r="J237" s="8" t="s">
        <v>652</v>
      </c>
    </row>
    <row r="238" spans="10:10">
      <c r="J238" s="8" t="s">
        <v>653</v>
      </c>
    </row>
    <row r="239" spans="10:10">
      <c r="J239" s="8" t="s">
        <v>654</v>
      </c>
    </row>
    <row r="240" spans="10:10">
      <c r="J240" s="8" t="s">
        <v>655</v>
      </c>
    </row>
    <row r="241" spans="10:10">
      <c r="J241" s="8" t="s">
        <v>656</v>
      </c>
    </row>
    <row r="242" spans="10:10">
      <c r="J242" s="8" t="s">
        <v>657</v>
      </c>
    </row>
    <row r="243" spans="10:10">
      <c r="J243" s="8" t="s">
        <v>658</v>
      </c>
    </row>
    <row r="244" spans="10:10">
      <c r="J244" s="8" t="s">
        <v>659</v>
      </c>
    </row>
    <row r="245" spans="10:10">
      <c r="J245" s="8" t="s">
        <v>660</v>
      </c>
    </row>
    <row r="246" spans="10:10">
      <c r="J246" s="8" t="s">
        <v>661</v>
      </c>
    </row>
    <row r="247" spans="10:10">
      <c r="J247" s="8" t="s">
        <v>662</v>
      </c>
    </row>
    <row r="248" spans="10:10">
      <c r="J248" s="8" t="s">
        <v>663</v>
      </c>
    </row>
    <row r="249" spans="10:10">
      <c r="J249" s="8" t="s">
        <v>664</v>
      </c>
    </row>
    <row r="250" spans="10:10">
      <c r="J250" s="8" t="s">
        <v>665</v>
      </c>
    </row>
    <row r="251" spans="10:10">
      <c r="J251" s="8" t="s">
        <v>666</v>
      </c>
    </row>
    <row r="252" spans="10:10">
      <c r="J252" s="8" t="s">
        <v>667</v>
      </c>
    </row>
    <row r="253" spans="10:10">
      <c r="J253" s="8" t="s">
        <v>668</v>
      </c>
    </row>
    <row r="254" spans="10:10">
      <c r="J254" s="8" t="s">
        <v>669</v>
      </c>
    </row>
    <row r="255" spans="10:10">
      <c r="J255" s="8" t="s">
        <v>670</v>
      </c>
    </row>
    <row r="256" spans="10:10">
      <c r="J256" s="8" t="s">
        <v>671</v>
      </c>
    </row>
    <row r="257" spans="10:10">
      <c r="J257" s="8" t="s">
        <v>672</v>
      </c>
    </row>
    <row r="258" spans="10:10">
      <c r="J258" s="8" t="s">
        <v>673</v>
      </c>
    </row>
    <row r="259" spans="10:10">
      <c r="J259" s="8" t="s">
        <v>674</v>
      </c>
    </row>
    <row r="260" spans="10:10">
      <c r="J260" s="8" t="s">
        <v>675</v>
      </c>
    </row>
    <row r="261" spans="10:10">
      <c r="J261" s="8" t="s">
        <v>676</v>
      </c>
    </row>
    <row r="262" spans="10:10">
      <c r="J262" s="8" t="s">
        <v>677</v>
      </c>
    </row>
    <row r="263" spans="10:10">
      <c r="J263" s="8" t="s">
        <v>678</v>
      </c>
    </row>
    <row r="264" spans="10:10">
      <c r="J264" s="8" t="s">
        <v>679</v>
      </c>
    </row>
    <row r="265" spans="10:10">
      <c r="J265" s="8" t="s">
        <v>680</v>
      </c>
    </row>
    <row r="266" spans="10:10">
      <c r="J266" s="8" t="s">
        <v>681</v>
      </c>
    </row>
    <row r="267" spans="10:10">
      <c r="J267" s="8" t="s">
        <v>682</v>
      </c>
    </row>
    <row r="268" spans="10:10">
      <c r="J268" s="8" t="s">
        <v>683</v>
      </c>
    </row>
    <row r="269" spans="10:10">
      <c r="J269" s="8" t="s">
        <v>684</v>
      </c>
    </row>
    <row r="270" spans="10:10">
      <c r="J270" s="8" t="s">
        <v>685</v>
      </c>
    </row>
    <row r="271" spans="10:10">
      <c r="J271" s="8" t="s">
        <v>686</v>
      </c>
    </row>
    <row r="272" spans="10:10">
      <c r="J272" s="8" t="s">
        <v>687</v>
      </c>
    </row>
    <row r="273" spans="10:10">
      <c r="J273" s="8" t="s">
        <v>688</v>
      </c>
    </row>
    <row r="274" spans="10:10">
      <c r="J274" s="8" t="s">
        <v>689</v>
      </c>
    </row>
    <row r="275" spans="10:10">
      <c r="J275" s="8" t="s">
        <v>690</v>
      </c>
    </row>
    <row r="276" spans="10:10">
      <c r="J276" s="8" t="s">
        <v>691</v>
      </c>
    </row>
    <row r="277" spans="10:10">
      <c r="J277" s="8" t="s">
        <v>692</v>
      </c>
    </row>
    <row r="278" spans="10:10">
      <c r="J278" s="8" t="s">
        <v>693</v>
      </c>
    </row>
    <row r="279" spans="10:10">
      <c r="J279" s="8" t="s">
        <v>694</v>
      </c>
    </row>
    <row r="280" spans="10:10">
      <c r="J280" s="8" t="s">
        <v>695</v>
      </c>
    </row>
    <row r="281" spans="10:10">
      <c r="J281" s="8" t="s">
        <v>696</v>
      </c>
    </row>
    <row r="282" spans="10:10">
      <c r="J282" s="8" t="s">
        <v>697</v>
      </c>
    </row>
    <row r="283" spans="10:10">
      <c r="J283" s="8" t="s">
        <v>698</v>
      </c>
    </row>
    <row r="284" spans="10:10">
      <c r="J284" s="8" t="s">
        <v>699</v>
      </c>
    </row>
    <row r="285" spans="10:10">
      <c r="J285" s="8" t="s">
        <v>700</v>
      </c>
    </row>
    <row r="286" spans="10:10">
      <c r="J286" s="8" t="s">
        <v>701</v>
      </c>
    </row>
    <row r="287" spans="10:10">
      <c r="J287" s="8" t="s">
        <v>702</v>
      </c>
    </row>
    <row r="288" spans="10:10">
      <c r="J288" s="8" t="s">
        <v>703</v>
      </c>
    </row>
    <row r="289" spans="10:10">
      <c r="J289" s="8" t="s">
        <v>704</v>
      </c>
    </row>
    <row r="290" spans="10:10">
      <c r="J290" s="8" t="s">
        <v>705</v>
      </c>
    </row>
    <row r="291" spans="10:10">
      <c r="J291" s="8" t="s">
        <v>706</v>
      </c>
    </row>
    <row r="292" spans="10:10">
      <c r="J292" s="8" t="s">
        <v>707</v>
      </c>
    </row>
    <row r="293" spans="10:10">
      <c r="J293" s="8" t="s">
        <v>708</v>
      </c>
    </row>
    <row r="294" spans="10:10">
      <c r="J294" s="8" t="s">
        <v>709</v>
      </c>
    </row>
    <row r="295" spans="10:10">
      <c r="J295" s="8" t="s">
        <v>710</v>
      </c>
    </row>
    <row r="296" spans="10:10">
      <c r="J296" s="8" t="s">
        <v>711</v>
      </c>
    </row>
    <row r="297" spans="10:10">
      <c r="J297" s="8" t="s">
        <v>712</v>
      </c>
    </row>
    <row r="298" spans="10:10">
      <c r="J298" s="8" t="s">
        <v>713</v>
      </c>
    </row>
    <row r="299" spans="10:10">
      <c r="J299" s="8" t="s">
        <v>714</v>
      </c>
    </row>
    <row r="300" spans="10:10">
      <c r="J300" s="8" t="s">
        <v>715</v>
      </c>
    </row>
    <row r="301" spans="10:10">
      <c r="J301" s="8" t="s">
        <v>716</v>
      </c>
    </row>
    <row r="302" spans="10:10">
      <c r="J302" s="8" t="s">
        <v>717</v>
      </c>
    </row>
    <row r="303" spans="10:10">
      <c r="J303" s="8" t="s">
        <v>718</v>
      </c>
    </row>
    <row r="304" spans="10:10">
      <c r="J304" s="8" t="s">
        <v>719</v>
      </c>
    </row>
    <row r="305" spans="10:10">
      <c r="J305" s="8" t="s">
        <v>720</v>
      </c>
    </row>
    <row r="306" spans="10:10">
      <c r="J306" s="8" t="s">
        <v>721</v>
      </c>
    </row>
    <row r="307" spans="10:10">
      <c r="J307" s="8" t="s">
        <v>722</v>
      </c>
    </row>
    <row r="308" spans="10:10">
      <c r="J308" s="8" t="s">
        <v>723</v>
      </c>
    </row>
    <row r="309" spans="10:10">
      <c r="J309" s="8" t="s">
        <v>724</v>
      </c>
    </row>
    <row r="310" spans="10:10">
      <c r="J310" s="8" t="s">
        <v>725</v>
      </c>
    </row>
    <row r="311" spans="10:10">
      <c r="J311" s="8" t="s">
        <v>726</v>
      </c>
    </row>
    <row r="312" spans="10:10">
      <c r="J312" s="8" t="s">
        <v>727</v>
      </c>
    </row>
    <row r="313" spans="10:10">
      <c r="J313" s="8" t="s">
        <v>728</v>
      </c>
    </row>
    <row r="314" spans="10:10">
      <c r="J314" s="8" t="s">
        <v>729</v>
      </c>
    </row>
    <row r="315" spans="10:10">
      <c r="J315" s="8" t="s">
        <v>730</v>
      </c>
    </row>
    <row r="316" spans="10:10">
      <c r="J316" s="8" t="s">
        <v>731</v>
      </c>
    </row>
    <row r="317" spans="10:10">
      <c r="J317" s="8" t="s">
        <v>732</v>
      </c>
    </row>
    <row r="318" spans="10:10">
      <c r="J318" s="8" t="s">
        <v>733</v>
      </c>
    </row>
    <row r="319" spans="10:10">
      <c r="J319" s="8" t="s">
        <v>734</v>
      </c>
    </row>
    <row r="320" spans="10:10">
      <c r="J320" s="8" t="s">
        <v>735</v>
      </c>
    </row>
    <row r="321" spans="10:10">
      <c r="J321" s="8" t="s">
        <v>736</v>
      </c>
    </row>
    <row r="322" spans="10:10">
      <c r="J322" s="8" t="s">
        <v>737</v>
      </c>
    </row>
    <row r="323" spans="10:10">
      <c r="J323" s="8" t="s">
        <v>738</v>
      </c>
    </row>
    <row r="324" spans="10:10">
      <c r="J324" s="8" t="s">
        <v>739</v>
      </c>
    </row>
    <row r="325" spans="10:10">
      <c r="J325" s="8" t="s">
        <v>740</v>
      </c>
    </row>
    <row r="326" spans="10:10">
      <c r="J326" s="8" t="s">
        <v>741</v>
      </c>
    </row>
    <row r="327" spans="10:10">
      <c r="J327" s="8" t="s">
        <v>742</v>
      </c>
    </row>
    <row r="328" spans="10:10">
      <c r="J328" s="8" t="s">
        <v>743</v>
      </c>
    </row>
    <row r="329" spans="10:10">
      <c r="J329" s="8" t="s">
        <v>744</v>
      </c>
    </row>
    <row r="330" spans="10:10">
      <c r="J330" s="8" t="s">
        <v>745</v>
      </c>
    </row>
    <row r="331" spans="10:10">
      <c r="J331" s="8" t="s">
        <v>746</v>
      </c>
    </row>
    <row r="332" spans="10:10">
      <c r="J332" s="8" t="s">
        <v>747</v>
      </c>
    </row>
    <row r="333" spans="10:10">
      <c r="J333" s="8" t="s">
        <v>748</v>
      </c>
    </row>
    <row r="334" spans="10:10">
      <c r="J334" s="8" t="s">
        <v>749</v>
      </c>
    </row>
    <row r="335" spans="10:10">
      <c r="J335" s="8" t="s">
        <v>750</v>
      </c>
    </row>
    <row r="336" spans="10:10">
      <c r="J336" s="8" t="s">
        <v>751</v>
      </c>
    </row>
    <row r="337" spans="10:10">
      <c r="J337" s="8" t="s">
        <v>752</v>
      </c>
    </row>
    <row r="338" spans="10:10">
      <c r="J338" s="8" t="s">
        <v>753</v>
      </c>
    </row>
    <row r="339" spans="10:10">
      <c r="J339" s="8" t="s">
        <v>754</v>
      </c>
    </row>
    <row r="340" spans="10:10">
      <c r="J340" s="8" t="s">
        <v>755</v>
      </c>
    </row>
    <row r="341" spans="10:10">
      <c r="J341" s="8" t="s">
        <v>756</v>
      </c>
    </row>
    <row r="342" spans="10:10">
      <c r="J342" s="8" t="s">
        <v>757</v>
      </c>
    </row>
    <row r="343" spans="10:10">
      <c r="J343" s="8" t="s">
        <v>758</v>
      </c>
    </row>
    <row r="344" spans="10:10">
      <c r="J344" s="8" t="s">
        <v>759</v>
      </c>
    </row>
    <row r="345" spans="10:10">
      <c r="J345" s="8" t="s">
        <v>760</v>
      </c>
    </row>
    <row r="346" spans="10:10">
      <c r="J346" s="8" t="s">
        <v>761</v>
      </c>
    </row>
    <row r="347" spans="10:10">
      <c r="J347" s="8" t="s">
        <v>762</v>
      </c>
    </row>
    <row r="348" spans="10:10">
      <c r="J348" s="8" t="s">
        <v>763</v>
      </c>
    </row>
    <row r="349" spans="10:10">
      <c r="J349" s="8" t="s">
        <v>764</v>
      </c>
    </row>
    <row r="350" spans="10:10">
      <c r="J350" s="8" t="s">
        <v>765</v>
      </c>
    </row>
    <row r="351" spans="10:10">
      <c r="J351" s="8" t="s">
        <v>766</v>
      </c>
    </row>
    <row r="352" spans="10:10">
      <c r="J352" s="8" t="s">
        <v>767</v>
      </c>
    </row>
    <row r="353" spans="10:10">
      <c r="J353" s="8" t="s">
        <v>768</v>
      </c>
    </row>
    <row r="354" spans="10:10">
      <c r="J354" s="8" t="s">
        <v>769</v>
      </c>
    </row>
    <row r="355" spans="10:10">
      <c r="J355" s="8" t="s">
        <v>770</v>
      </c>
    </row>
    <row r="356" spans="10:10">
      <c r="J356" s="8" t="s">
        <v>771</v>
      </c>
    </row>
    <row r="357" spans="10:10">
      <c r="J357" s="8" t="s">
        <v>772</v>
      </c>
    </row>
    <row r="358" spans="10:10">
      <c r="J358" s="8" t="s">
        <v>773</v>
      </c>
    </row>
    <row r="359" spans="10:10">
      <c r="J359" s="8" t="s">
        <v>774</v>
      </c>
    </row>
    <row r="360" spans="10:10">
      <c r="J360" s="8" t="s">
        <v>775</v>
      </c>
    </row>
    <row r="361" spans="10:10">
      <c r="J361" s="8" t="s">
        <v>776</v>
      </c>
    </row>
    <row r="362" spans="10:10">
      <c r="J362" s="8" t="s">
        <v>777</v>
      </c>
    </row>
    <row r="363" spans="10:10">
      <c r="J363" s="8" t="s">
        <v>778</v>
      </c>
    </row>
    <row r="364" spans="10:10">
      <c r="J364" s="8" t="s">
        <v>779</v>
      </c>
    </row>
    <row r="365" spans="10:10">
      <c r="J365" s="8" t="s">
        <v>780</v>
      </c>
    </row>
    <row r="366" spans="10:10">
      <c r="J366" s="8" t="s">
        <v>781</v>
      </c>
    </row>
    <row r="367" spans="10:10">
      <c r="J367" s="8" t="s">
        <v>782</v>
      </c>
    </row>
    <row r="368" spans="10:10">
      <c r="J368" s="8" t="s">
        <v>783</v>
      </c>
    </row>
    <row r="369" spans="10:10">
      <c r="J369" s="8" t="s">
        <v>784</v>
      </c>
    </row>
    <row r="370" spans="10:10">
      <c r="J370" s="8" t="s">
        <v>785</v>
      </c>
    </row>
    <row r="371" spans="10:10">
      <c r="J371" s="8" t="s">
        <v>786</v>
      </c>
    </row>
    <row r="372" spans="10:10">
      <c r="J372" s="8" t="s">
        <v>787</v>
      </c>
    </row>
  </sheetData>
  <conditionalFormatting sqref="D1">
    <cfRule type="duplicateValues" dxfId="2" priority="2"/>
  </conditionalFormatting>
  <conditionalFormatting sqref="I1:I1048576">
    <cfRule type="duplicateValues" dxfId="1" priority="3"/>
  </conditionalFormatting>
  <conditionalFormatting sqref="J1:J372">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
  <sheetViews>
    <sheetView rightToLeft="1" workbookViewId="0">
      <selection activeCell="B13" sqref="B13"/>
    </sheetView>
  </sheetViews>
  <sheetFormatPr defaultRowHeight="15"/>
  <sheetData>
    <row r="1" spans="1:17" s="221" customFormat="1" ht="15.75">
      <c r="A1" s="252" t="s">
        <v>880</v>
      </c>
      <c r="B1" s="252"/>
      <c r="C1" s="252"/>
      <c r="D1" s="252"/>
      <c r="E1" s="252"/>
      <c r="F1" s="252"/>
      <c r="G1" s="252"/>
      <c r="H1" s="252"/>
      <c r="I1" s="252"/>
      <c r="J1" s="252"/>
      <c r="K1" s="252"/>
      <c r="L1" s="252"/>
      <c r="M1" s="252"/>
      <c r="N1" s="252"/>
      <c r="O1" s="252"/>
      <c r="P1" s="252"/>
      <c r="Q1" s="252"/>
    </row>
  </sheetData>
  <mergeCells count="1">
    <mergeCell ref="A1:Q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
  <sheetViews>
    <sheetView showGridLines="0" rightToLeft="1" zoomScaleNormal="100" workbookViewId="0">
      <selection activeCell="A4" sqref="A4"/>
    </sheetView>
  </sheetViews>
  <sheetFormatPr defaultColWidth="0" defaultRowHeight="15"/>
  <cols>
    <col min="1" max="1" width="36.7109375" customWidth="1"/>
    <col min="2" max="2" width="21.85546875" bestFit="1" customWidth="1"/>
    <col min="3" max="3" width="14.85546875" bestFit="1" customWidth="1"/>
    <col min="4" max="4" width="14.85546875" customWidth="1"/>
    <col min="5" max="5" width="13.85546875" bestFit="1" customWidth="1"/>
    <col min="6" max="6" width="9.140625" customWidth="1"/>
    <col min="7" max="13" width="0" hidden="1" customWidth="1"/>
    <col min="14" max="16384" width="8.5703125" hidden="1"/>
  </cols>
  <sheetData>
    <row r="1" spans="1:6" s="36" customFormat="1" ht="15.75">
      <c r="A1" s="58" t="s">
        <v>29</v>
      </c>
      <c r="B1" s="58" t="s">
        <v>30</v>
      </c>
      <c r="C1" s="58" t="s">
        <v>855</v>
      </c>
      <c r="D1" s="58" t="s">
        <v>793</v>
      </c>
      <c r="E1" s="58" t="s">
        <v>856</v>
      </c>
      <c r="F1" s="58" t="s">
        <v>793</v>
      </c>
    </row>
    <row r="2" spans="1:6" s="1" customFormat="1" ht="15.75">
      <c r="A2" s="59" t="s">
        <v>852</v>
      </c>
      <c r="B2" s="60" t="s">
        <v>790</v>
      </c>
      <c r="C2" s="61" t="s">
        <v>791</v>
      </c>
      <c r="D2" s="61"/>
      <c r="E2" s="61" t="s">
        <v>792</v>
      </c>
      <c r="F2" s="61"/>
    </row>
    <row r="3" spans="1:6" s="1" customFormat="1" ht="15.75">
      <c r="A3" s="59" t="s">
        <v>853</v>
      </c>
      <c r="B3" s="60" t="s">
        <v>31</v>
      </c>
      <c r="C3" s="62">
        <v>100</v>
      </c>
      <c r="D3" s="62"/>
      <c r="E3" s="62">
        <v>20</v>
      </c>
      <c r="F3" s="61"/>
    </row>
    <row r="4" spans="1:6" s="1" customFormat="1" ht="15.75">
      <c r="A4" s="59"/>
      <c r="B4" s="60" t="s">
        <v>31</v>
      </c>
      <c r="C4" s="62">
        <v>10</v>
      </c>
      <c r="D4" s="62"/>
      <c r="E4" s="62">
        <v>2</v>
      </c>
      <c r="F4" s="61"/>
    </row>
    <row r="5" spans="1:6" s="1" customFormat="1" ht="15.75">
      <c r="A5" s="59" t="s">
        <v>32</v>
      </c>
      <c r="B5" s="60" t="s">
        <v>12</v>
      </c>
      <c r="C5" s="63">
        <v>30</v>
      </c>
      <c r="D5" s="63"/>
      <c r="E5" s="63">
        <v>10</v>
      </c>
      <c r="F5" s="61"/>
    </row>
    <row r="6" spans="1:6" s="1" customFormat="1" ht="15.75">
      <c r="A6" s="59" t="s">
        <v>33</v>
      </c>
      <c r="B6" s="60" t="s">
        <v>34</v>
      </c>
      <c r="C6" s="62">
        <v>1000000</v>
      </c>
      <c r="D6" s="62" t="s">
        <v>794</v>
      </c>
      <c r="E6" s="62">
        <v>1000000</v>
      </c>
      <c r="F6" s="62" t="s">
        <v>794</v>
      </c>
    </row>
    <row r="7" spans="1:6" s="1" customFormat="1" ht="15.75">
      <c r="A7" s="59" t="s">
        <v>795</v>
      </c>
      <c r="B7" s="60" t="s">
        <v>12</v>
      </c>
      <c r="C7" s="62">
        <v>120</v>
      </c>
      <c r="D7" s="62"/>
      <c r="E7" s="62">
        <v>150</v>
      </c>
      <c r="F7" s="61"/>
    </row>
    <row r="8" spans="1:6" s="1" customFormat="1" ht="47.25">
      <c r="A8" s="64" t="s">
        <v>35</v>
      </c>
      <c r="B8" s="60" t="s">
        <v>36</v>
      </c>
      <c r="C8" s="62" t="s">
        <v>37</v>
      </c>
      <c r="D8" s="62"/>
      <c r="E8" s="62" t="s">
        <v>38</v>
      </c>
      <c r="F8" s="61"/>
    </row>
    <row r="9" spans="1:6" s="1" customFormat="1" ht="15.75">
      <c r="A9" s="59" t="s">
        <v>796</v>
      </c>
      <c r="B9" s="60" t="s">
        <v>28</v>
      </c>
      <c r="C9" s="65">
        <v>0</v>
      </c>
      <c r="D9" s="65"/>
      <c r="E9" s="65">
        <v>0.3</v>
      </c>
      <c r="F9" s="61"/>
    </row>
    <row r="12" spans="1:6">
      <c r="A12" s="57" t="s">
        <v>857</v>
      </c>
    </row>
  </sheetData>
  <dataValidations count="2">
    <dataValidation type="custom" allowBlank="1" showInputMessage="1" showErrorMessage="1" sqref="F6 C6:D6" xr:uid="{00000000-0002-0000-0200-000000000000}">
      <formula1>B6&lt;&gt;"Opex"</formula1>
    </dataValidation>
    <dataValidation type="custom" allowBlank="1" showInputMessage="1" showErrorMessage="1" sqref="E6" xr:uid="{00000000-0002-0000-0200-000001000000}">
      <formula1>C6&lt;&gt;"Opex"</formula1>
    </dataValidation>
  </dataValidations>
  <hyperlinks>
    <hyperlink ref="B3" location="'2. Instructions '!C34" display="No" xr:uid="{00000000-0004-0000-0200-000000000000}"/>
    <hyperlink ref="B5:B7" location="'2. Instructions '!C34" display="No" xr:uid="{00000000-0004-0000-0200-000001000000}"/>
    <hyperlink ref="B6" location="'2. Instructions '!C35" display="SAR" xr:uid="{00000000-0004-0000-0200-000002000000}"/>
    <hyperlink ref="B9" location="'2. Instructions '!C36" display="%" xr:uid="{00000000-0004-0000-0200-000003000000}"/>
    <hyperlink ref="B4" location="'2. Instructions '!C34" display="No" xr:uid="{00000000-0004-0000-0200-000004000000}"/>
  </hyperlinks>
  <pageMargins left="0.7" right="0.7" top="0.75" bottom="0.75" header="0.3" footer="0.3"/>
  <pageSetup orientation="portrait" r:id="rId1"/>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parameters!$AE$1:$AE$4</xm:f>
          </x14:formula1>
          <xm:sqref>C8:E8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8"/>
  <sheetViews>
    <sheetView showGridLines="0" rightToLeft="1" zoomScale="90" zoomScaleNormal="90" workbookViewId="0">
      <selection sqref="A1:K3"/>
    </sheetView>
  </sheetViews>
  <sheetFormatPr defaultColWidth="0" defaultRowHeight="14.45" customHeight="1" zeroHeight="1"/>
  <cols>
    <col min="1" max="1" width="8.42578125" bestFit="1" customWidth="1"/>
    <col min="2" max="2" width="10.42578125" bestFit="1" customWidth="1"/>
    <col min="3" max="3" width="18.28515625" bestFit="1" customWidth="1"/>
    <col min="4" max="4" width="23" bestFit="1" customWidth="1"/>
    <col min="5" max="5" width="11.42578125" bestFit="1" customWidth="1"/>
    <col min="6" max="6" width="30.140625" bestFit="1" customWidth="1"/>
    <col min="7" max="7" width="20.7109375" bestFit="1" customWidth="1"/>
    <col min="8" max="8" width="14.5703125" bestFit="1" customWidth="1"/>
    <col min="9" max="9" width="26.42578125" bestFit="1" customWidth="1"/>
    <col min="10" max="10" width="13.42578125" bestFit="1" customWidth="1"/>
    <col min="11" max="11" width="14.140625" bestFit="1" customWidth="1"/>
    <col min="12" max="12" width="19.85546875" bestFit="1" customWidth="1"/>
    <col min="13" max="13" width="13.42578125" bestFit="1" customWidth="1"/>
    <col min="14" max="14" width="14.42578125" customWidth="1"/>
    <col min="15" max="15" width="12.28515625" bestFit="1" customWidth="1"/>
    <col min="16" max="16" width="23.28515625" bestFit="1" customWidth="1"/>
    <col min="17" max="17" width="20.7109375" bestFit="1" customWidth="1"/>
    <col min="18" max="18" width="29.42578125" bestFit="1" customWidth="1"/>
    <col min="19" max="19" width="7.140625" bestFit="1" customWidth="1"/>
    <col min="20" max="20" width="7.42578125" customWidth="1"/>
    <col min="21" max="21" width="17.85546875" bestFit="1" customWidth="1"/>
  </cols>
  <sheetData>
    <row r="1" spans="1:21" s="121" customFormat="1" ht="15.6" customHeight="1">
      <c r="A1" s="259" t="s">
        <v>39</v>
      </c>
      <c r="B1" s="259"/>
      <c r="C1" s="259"/>
      <c r="D1" s="259"/>
      <c r="E1" s="259"/>
      <c r="F1" s="259"/>
      <c r="G1" s="259"/>
      <c r="H1" s="259"/>
      <c r="I1" s="259"/>
      <c r="J1" s="259"/>
      <c r="K1" s="259"/>
    </row>
    <row r="2" spans="1:21" s="121" customFormat="1" ht="15.6" customHeight="1">
      <c r="A2" s="259"/>
      <c r="B2" s="259"/>
      <c r="C2" s="259"/>
      <c r="D2" s="259"/>
      <c r="E2" s="259"/>
      <c r="F2" s="259"/>
      <c r="G2" s="259"/>
      <c r="H2" s="259"/>
      <c r="I2" s="259"/>
      <c r="J2" s="259"/>
      <c r="K2" s="259"/>
    </row>
    <row r="3" spans="1:21" s="121" customFormat="1" ht="14.45" customHeight="1">
      <c r="A3" s="260"/>
      <c r="B3" s="260"/>
      <c r="C3" s="260"/>
      <c r="D3" s="260"/>
      <c r="E3" s="260"/>
      <c r="F3" s="260"/>
      <c r="G3" s="260"/>
      <c r="H3" s="260"/>
      <c r="I3" s="260"/>
      <c r="J3" s="260"/>
      <c r="K3" s="260"/>
    </row>
    <row r="4" spans="1:21" s="106" customFormat="1" ht="14.45" customHeight="1">
      <c r="A4" s="253" t="s">
        <v>40</v>
      </c>
      <c r="B4" s="254"/>
      <c r="C4" s="254"/>
      <c r="D4" s="254"/>
      <c r="E4" s="254"/>
      <c r="F4" s="254"/>
      <c r="G4" s="255"/>
      <c r="H4" s="256" t="s">
        <v>41</v>
      </c>
      <c r="I4" s="256"/>
      <c r="J4" s="256"/>
      <c r="K4" s="256"/>
      <c r="L4" s="256"/>
      <c r="M4" s="256"/>
      <c r="N4" s="256"/>
      <c r="O4" s="257" t="s">
        <v>42</v>
      </c>
      <c r="P4" s="257"/>
      <c r="Q4" s="257"/>
      <c r="R4" s="257"/>
      <c r="S4" s="257"/>
      <c r="T4" s="257"/>
      <c r="U4" s="258"/>
    </row>
    <row r="5" spans="1:21" s="108" customFormat="1" ht="14.45" customHeight="1">
      <c r="A5" s="107" t="s">
        <v>43</v>
      </c>
      <c r="B5" s="107" t="s">
        <v>44</v>
      </c>
      <c r="C5" s="107" t="s">
        <v>45</v>
      </c>
      <c r="D5" s="107" t="s">
        <v>46</v>
      </c>
      <c r="E5" s="107" t="s">
        <v>47</v>
      </c>
      <c r="F5" s="107" t="s">
        <v>860</v>
      </c>
      <c r="G5" s="107" t="s">
        <v>48</v>
      </c>
      <c r="H5" s="107" t="s">
        <v>49</v>
      </c>
      <c r="I5" s="107" t="s">
        <v>50</v>
      </c>
      <c r="J5" s="107" t="s">
        <v>51</v>
      </c>
      <c r="K5" s="107" t="s">
        <v>52</v>
      </c>
      <c r="L5" s="107" t="s">
        <v>53</v>
      </c>
      <c r="M5" s="107" t="s">
        <v>54</v>
      </c>
      <c r="N5" s="107" t="s">
        <v>55</v>
      </c>
      <c r="O5" s="107" t="s">
        <v>56</v>
      </c>
      <c r="P5" s="107" t="s">
        <v>859</v>
      </c>
      <c r="Q5" s="107" t="s">
        <v>57</v>
      </c>
      <c r="R5" s="107" t="s">
        <v>858</v>
      </c>
      <c r="S5" s="107" t="s">
        <v>58</v>
      </c>
      <c r="T5" s="107" t="s">
        <v>59</v>
      </c>
      <c r="U5" s="107" t="s">
        <v>60</v>
      </c>
    </row>
    <row r="6" spans="1:21" s="109" customFormat="1" ht="14.45" customHeight="1">
      <c r="A6" s="110"/>
      <c r="B6" s="111"/>
      <c r="C6" s="110"/>
      <c r="D6" s="110"/>
      <c r="E6" s="83"/>
      <c r="F6" s="112"/>
      <c r="G6" s="113"/>
      <c r="H6" s="110"/>
      <c r="I6" s="110"/>
      <c r="J6" s="110"/>
      <c r="K6" s="110"/>
      <c r="L6" s="114"/>
      <c r="M6" s="110"/>
      <c r="N6" s="115"/>
      <c r="O6" s="110"/>
      <c r="P6" s="110"/>
      <c r="Q6" s="83"/>
      <c r="R6" s="110"/>
      <c r="S6" s="110"/>
      <c r="T6" s="110"/>
      <c r="U6" s="116">
        <v>0</v>
      </c>
    </row>
    <row r="7" spans="1:21" s="109" customFormat="1" ht="14.45" customHeight="1">
      <c r="A7" s="110"/>
      <c r="B7" s="111"/>
      <c r="C7" s="110"/>
      <c r="D7" s="110"/>
      <c r="E7" s="83"/>
      <c r="F7" s="112"/>
      <c r="G7" s="113"/>
      <c r="H7" s="110"/>
      <c r="I7" s="110"/>
      <c r="J7" s="110"/>
      <c r="K7" s="110"/>
      <c r="L7" s="114"/>
      <c r="M7" s="110"/>
      <c r="N7" s="115"/>
      <c r="O7" s="110"/>
      <c r="P7" s="110"/>
      <c r="Q7" s="83"/>
      <c r="R7" s="110"/>
      <c r="S7" s="110"/>
      <c r="T7" s="110"/>
      <c r="U7" s="116">
        <v>0</v>
      </c>
    </row>
    <row r="8" spans="1:21" s="109" customFormat="1" ht="14.45" customHeight="1">
      <c r="A8" s="110"/>
      <c r="B8" s="111"/>
      <c r="C8" s="110"/>
      <c r="D8" s="110"/>
      <c r="E8" s="83"/>
      <c r="F8" s="112"/>
      <c r="G8" s="113"/>
      <c r="H8" s="110"/>
      <c r="I8" s="110"/>
      <c r="J8" s="110"/>
      <c r="K8" s="110"/>
      <c r="L8" s="114"/>
      <c r="M8" s="110"/>
      <c r="N8" s="115"/>
      <c r="O8" s="110"/>
      <c r="P8" s="110"/>
      <c r="Q8" s="83"/>
      <c r="R8" s="110"/>
      <c r="S8" s="110"/>
      <c r="T8" s="110"/>
      <c r="U8" s="116">
        <v>0</v>
      </c>
    </row>
    <row r="9" spans="1:21" s="109" customFormat="1" ht="14.45" customHeight="1">
      <c r="A9" s="110"/>
      <c r="B9" s="110"/>
      <c r="C9" s="110"/>
      <c r="D9" s="110"/>
      <c r="E9" s="83"/>
      <c r="F9" s="112"/>
      <c r="G9" s="113"/>
      <c r="H9" s="110"/>
      <c r="I9" s="110"/>
      <c r="J9" s="110"/>
      <c r="K9" s="110"/>
      <c r="L9" s="114"/>
      <c r="M9" s="110"/>
      <c r="N9" s="115"/>
      <c r="O9" s="110"/>
      <c r="P9" s="110"/>
      <c r="Q9" s="83"/>
      <c r="R9" s="110"/>
      <c r="S9" s="110"/>
      <c r="T9" s="110"/>
      <c r="U9" s="116">
        <v>0</v>
      </c>
    </row>
    <row r="10" spans="1:21" s="109" customFormat="1" ht="14.45" customHeight="1">
      <c r="A10" s="110"/>
      <c r="B10" s="110"/>
      <c r="C10" s="110"/>
      <c r="D10" s="110"/>
      <c r="E10" s="83"/>
      <c r="F10" s="112"/>
      <c r="G10" s="113"/>
      <c r="H10" s="110"/>
      <c r="I10" s="110"/>
      <c r="J10" s="110"/>
      <c r="K10" s="110"/>
      <c r="L10" s="114"/>
      <c r="M10" s="110"/>
      <c r="N10" s="115"/>
      <c r="O10" s="110"/>
      <c r="P10" s="110"/>
      <c r="Q10" s="83"/>
      <c r="R10" s="110"/>
      <c r="S10" s="110"/>
      <c r="T10" s="110"/>
      <c r="U10" s="116">
        <v>0</v>
      </c>
    </row>
    <row r="11" spans="1:21" s="109" customFormat="1" ht="14.45" customHeight="1">
      <c r="A11" s="117"/>
      <c r="B11" s="118"/>
      <c r="C11" s="110"/>
      <c r="D11" s="118"/>
      <c r="E11" s="83"/>
      <c r="F11" s="119"/>
      <c r="G11" s="113"/>
      <c r="H11" s="110"/>
      <c r="I11" s="118"/>
      <c r="J11" s="118"/>
      <c r="K11" s="110"/>
      <c r="L11" s="120"/>
      <c r="M11" s="110"/>
      <c r="N11" s="115"/>
      <c r="O11" s="110"/>
      <c r="P11" s="118"/>
      <c r="Q11" s="83"/>
      <c r="R11" s="118"/>
      <c r="S11" s="118"/>
      <c r="T11" s="118"/>
      <c r="U11" s="116">
        <v>0</v>
      </c>
    </row>
    <row r="12" spans="1:21" s="109" customFormat="1" ht="14.45" customHeight="1">
      <c r="A12" s="117"/>
      <c r="B12" s="118"/>
      <c r="C12" s="110"/>
      <c r="D12" s="118"/>
      <c r="E12" s="83"/>
      <c r="F12" s="119"/>
      <c r="G12" s="113"/>
      <c r="H12" s="110"/>
      <c r="I12" s="118"/>
      <c r="J12" s="118"/>
      <c r="K12" s="110"/>
      <c r="L12" s="120"/>
      <c r="M12" s="110"/>
      <c r="N12" s="115"/>
      <c r="O12" s="110"/>
      <c r="P12" s="118"/>
      <c r="Q12" s="83"/>
      <c r="R12" s="118"/>
      <c r="S12" s="118"/>
      <c r="T12" s="118"/>
      <c r="U12" s="116">
        <v>0</v>
      </c>
    </row>
    <row r="13" spans="1:21" ht="14.45" customHeight="1"/>
    <row r="14" spans="1:21" ht="14.45" customHeight="1"/>
    <row r="15" spans="1:21" ht="14.45" customHeight="1"/>
    <row r="16" spans="1:21" ht="14.45" customHeight="1"/>
    <row r="17" ht="14.45" customHeight="1"/>
    <row r="18" ht="14.45" customHeight="1"/>
    <row r="19" ht="14.45" customHeight="1"/>
    <row r="20" ht="14.45" customHeight="1"/>
    <row r="21" ht="14.45" customHeight="1"/>
    <row r="22" ht="14.45" customHeight="1"/>
    <row r="23" ht="14.45" customHeight="1"/>
    <row r="24" ht="14.45" customHeight="1"/>
    <row r="25" ht="14.45" customHeight="1"/>
    <row r="26" ht="14.45" customHeight="1"/>
    <row r="27" ht="14.45" customHeight="1"/>
    <row r="28" ht="14.45" customHeight="1"/>
  </sheetData>
  <mergeCells count="4">
    <mergeCell ref="A4:G4"/>
    <mergeCell ref="H4:N4"/>
    <mergeCell ref="O4:U4"/>
    <mergeCell ref="A1:K3"/>
  </mergeCells>
  <dataValidations count="2">
    <dataValidation type="decimal" operator="notEqual" allowBlank="1" showInputMessage="1" showErrorMessage="1" sqref="J4:J10 G5" xr:uid="{00000000-0002-0000-0300-000000000000}">
      <formula1>0</formula1>
    </dataValidation>
    <dataValidation type="custom" allowBlank="1" showInputMessage="1" showErrorMessage="1" sqref="G6:G12 U6:U12" xr:uid="{00000000-0002-0000-0300-000001000000}">
      <formula1>F6&lt;&gt;"Opex"</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2000000}">
          <x14:formula1>
            <xm:f>parameters!$R$1:$R$3</xm:f>
          </x14:formula1>
          <xm:sqref>M6:M12</xm:sqref>
        </x14:dataValidation>
        <x14:dataValidation type="list" allowBlank="1" showInputMessage="1" showErrorMessage="1" xr:uid="{00000000-0002-0000-0300-000003000000}">
          <x14:formula1>
            <xm:f>parameters!$P$1:$P$2</xm:f>
          </x14:formula1>
          <xm:sqref>K6:K12</xm:sqref>
        </x14:dataValidation>
        <x14:dataValidation type="list" allowBlank="1" showInputMessage="1" showErrorMessage="1" xr:uid="{00000000-0002-0000-0300-000004000000}">
          <x14:formula1>
            <xm:f>parameters!$M$1:$M$2</xm:f>
          </x14:formula1>
          <xm:sqref>C6:C12</xm:sqref>
        </x14:dataValidation>
        <x14:dataValidation type="list" allowBlank="1" showInputMessage="1" showErrorMessage="1" xr:uid="{00000000-0002-0000-0300-000005000000}">
          <x14:formula1>
            <xm:f>parameters!$AG$1:$AG$5</xm:f>
          </x14:formula1>
          <xm:sqref>E6:E12 Q6:Q12</xm:sqref>
        </x14:dataValidation>
        <x14:dataValidation type="list" allowBlank="1" showInputMessage="1" showErrorMessage="1" xr:uid="{00000000-0002-0000-0300-000006000000}">
          <x14:formula1>
            <xm:f>parameters!$N$1:$N$6</xm:f>
          </x14:formula1>
          <xm:sqref>H6:H12</xm:sqref>
        </x14:dataValidation>
        <x14:dataValidation type="list" allowBlank="1" showInputMessage="1" showErrorMessage="1" xr:uid="{00000000-0002-0000-0300-000007000000}">
          <x14:formula1>
            <xm:f>parameters!$T$1:$T$6</xm:f>
          </x14:formula1>
          <xm:sqref>O6:O12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9"/>
  <sheetViews>
    <sheetView showGridLines="0" rightToLeft="1" zoomScale="90" zoomScaleNormal="90" workbookViewId="0">
      <selection activeCell="A4" sqref="A4"/>
    </sheetView>
  </sheetViews>
  <sheetFormatPr defaultColWidth="0" defaultRowHeight="15" zeroHeight="1"/>
  <cols>
    <col min="1" max="1" width="5.85546875" customWidth="1"/>
    <col min="2" max="2" width="13.140625" style="4" bestFit="1" customWidth="1"/>
    <col min="3" max="3" width="8.42578125" style="4" bestFit="1" customWidth="1"/>
    <col min="4" max="4" width="29.42578125" style="4" customWidth="1"/>
    <col min="5" max="5" width="15.28515625" style="4" bestFit="1" customWidth="1"/>
    <col min="6" max="6" width="16.42578125" style="4" bestFit="1" customWidth="1"/>
    <col min="7" max="7" width="7.28515625" style="4" bestFit="1" customWidth="1"/>
    <col min="8" max="8" width="9.42578125" style="4" bestFit="1" customWidth="1"/>
    <col min="9" max="9" width="5.42578125" style="4" customWidth="1"/>
    <col min="10" max="10" width="18.42578125" style="4" customWidth="1"/>
    <col min="11" max="11" width="9.42578125" style="4" bestFit="1" customWidth="1"/>
    <col min="12" max="12" width="19" style="4" bestFit="1" customWidth="1"/>
    <col min="13" max="13" width="14" style="4" bestFit="1" customWidth="1"/>
    <col min="14" max="14" width="19.85546875" style="4" bestFit="1" customWidth="1"/>
  </cols>
  <sheetData>
    <row r="1" spans="1:14" s="33" customFormat="1" ht="21.6" customHeight="1">
      <c r="A1" s="56"/>
      <c r="B1" s="261" t="s">
        <v>73</v>
      </c>
      <c r="C1" s="262"/>
      <c r="D1" s="262"/>
      <c r="E1" s="262"/>
      <c r="F1" s="262"/>
      <c r="G1" s="262"/>
      <c r="H1" s="262"/>
      <c r="I1" s="262"/>
      <c r="J1" s="262"/>
      <c r="K1" s="262"/>
      <c r="L1" s="262"/>
      <c r="M1" s="262"/>
      <c r="N1" s="263"/>
    </row>
    <row r="2" spans="1:14" s="34" customFormat="1" ht="94.5">
      <c r="A2" s="32"/>
      <c r="B2" s="122" t="s">
        <v>74</v>
      </c>
      <c r="C2" s="122" t="s">
        <v>75</v>
      </c>
      <c r="D2" s="122" t="s">
        <v>863</v>
      </c>
      <c r="E2" s="122" t="s">
        <v>57</v>
      </c>
      <c r="F2" s="122" t="s">
        <v>858</v>
      </c>
      <c r="G2" s="122" t="s">
        <v>58</v>
      </c>
      <c r="H2" s="122" t="s">
        <v>76</v>
      </c>
      <c r="I2" s="123" t="s">
        <v>77</v>
      </c>
      <c r="J2" s="122" t="s">
        <v>60</v>
      </c>
      <c r="K2" s="122" t="s">
        <v>78</v>
      </c>
      <c r="L2" s="122" t="s">
        <v>79</v>
      </c>
      <c r="M2" s="122" t="s">
        <v>54</v>
      </c>
      <c r="N2" s="122" t="s">
        <v>80</v>
      </c>
    </row>
    <row r="3" spans="1:14" s="3" customFormat="1" ht="31.5">
      <c r="A3" s="2"/>
      <c r="B3" s="124" t="s">
        <v>81</v>
      </c>
      <c r="C3" s="124">
        <v>3</v>
      </c>
      <c r="D3" s="124" t="s">
        <v>82</v>
      </c>
      <c r="E3" s="124" t="s">
        <v>83</v>
      </c>
      <c r="F3" s="124"/>
      <c r="G3" s="124">
        <v>999</v>
      </c>
      <c r="H3" s="125">
        <v>43466</v>
      </c>
      <c r="I3" s="124">
        <v>12</v>
      </c>
      <c r="J3" s="126">
        <v>2100000</v>
      </c>
      <c r="K3" s="127" t="s">
        <v>84</v>
      </c>
      <c r="L3" s="128">
        <v>0.6</v>
      </c>
      <c r="M3" s="124" t="s">
        <v>37</v>
      </c>
      <c r="N3" s="129">
        <v>0</v>
      </c>
    </row>
    <row r="4" spans="1:14" s="3" customFormat="1" ht="31.5">
      <c r="A4" s="2"/>
      <c r="B4" s="124" t="s">
        <v>85</v>
      </c>
      <c r="C4" s="124">
        <v>4</v>
      </c>
      <c r="D4" s="124" t="s">
        <v>86</v>
      </c>
      <c r="E4" s="124" t="s">
        <v>87</v>
      </c>
      <c r="F4" s="124"/>
      <c r="G4" s="124">
        <v>888</v>
      </c>
      <c r="H4" s="125">
        <v>43863</v>
      </c>
      <c r="I4" s="124">
        <v>12</v>
      </c>
      <c r="J4" s="126">
        <v>1800000</v>
      </c>
      <c r="K4" s="127" t="s">
        <v>88</v>
      </c>
      <c r="L4" s="130" t="s">
        <v>89</v>
      </c>
      <c r="M4" s="124" t="s">
        <v>38</v>
      </c>
      <c r="N4" s="129">
        <v>0.25</v>
      </c>
    </row>
    <row r="5" spans="1:14" s="3" customFormat="1" ht="31.5">
      <c r="A5" s="2"/>
      <c r="B5" s="124" t="s">
        <v>90</v>
      </c>
      <c r="C5" s="124">
        <v>5</v>
      </c>
      <c r="D5" s="124" t="s">
        <v>91</v>
      </c>
      <c r="E5" s="124" t="s">
        <v>92</v>
      </c>
      <c r="F5" s="124"/>
      <c r="G5" s="124">
        <v>777</v>
      </c>
      <c r="H5" s="125">
        <v>44258</v>
      </c>
      <c r="I5" s="124">
        <v>12</v>
      </c>
      <c r="J5" s="126">
        <v>1600000</v>
      </c>
      <c r="K5" s="127" t="s">
        <v>88</v>
      </c>
      <c r="L5" s="130" t="s">
        <v>89</v>
      </c>
      <c r="M5" s="124" t="s">
        <v>38</v>
      </c>
      <c r="N5" s="129">
        <v>0.2</v>
      </c>
    </row>
    <row r="6" spans="1:14" s="3" customFormat="1" ht="15.75">
      <c r="A6" s="2"/>
      <c r="B6" s="124"/>
      <c r="C6" s="124"/>
      <c r="D6" s="124"/>
      <c r="E6" s="124"/>
      <c r="F6" s="124"/>
      <c r="G6" s="124"/>
      <c r="H6" s="124"/>
      <c r="I6" s="124"/>
      <c r="J6" s="126">
        <v>0</v>
      </c>
      <c r="K6" s="127"/>
      <c r="L6" s="131"/>
      <c r="M6" s="124"/>
      <c r="N6" s="129"/>
    </row>
    <row r="7" spans="1:14" s="3" customFormat="1" ht="15.75">
      <c r="A7" s="2"/>
      <c r="B7" s="124"/>
      <c r="C7" s="124"/>
      <c r="D7" s="124"/>
      <c r="E7" s="124"/>
      <c r="F7" s="124"/>
      <c r="G7" s="124"/>
      <c r="H7" s="124"/>
      <c r="I7" s="124"/>
      <c r="J7" s="126">
        <v>0</v>
      </c>
      <c r="K7" s="127"/>
      <c r="L7" s="131"/>
      <c r="M7" s="124"/>
      <c r="N7" s="129"/>
    </row>
    <row r="8" spans="1:14" s="3" customFormat="1" ht="15.75">
      <c r="A8" s="2"/>
      <c r="B8" s="124"/>
      <c r="C8" s="124"/>
      <c r="D8" s="124"/>
      <c r="E8" s="124"/>
      <c r="F8" s="124"/>
      <c r="G8" s="124"/>
      <c r="H8" s="124"/>
      <c r="I8" s="124"/>
      <c r="J8" s="126">
        <v>0</v>
      </c>
      <c r="K8" s="127"/>
      <c r="L8" s="131"/>
      <c r="M8" s="124"/>
      <c r="N8" s="129"/>
    </row>
    <row r="9" spans="1:14" s="3" customFormat="1" ht="15.75">
      <c r="A9" s="2"/>
      <c r="B9" s="124"/>
      <c r="C9" s="124"/>
      <c r="D9" s="124"/>
      <c r="E9" s="124"/>
      <c r="F9" s="124"/>
      <c r="G9" s="124"/>
      <c r="H9" s="124"/>
      <c r="I9" s="124"/>
      <c r="J9" s="126">
        <v>0</v>
      </c>
      <c r="K9" s="127"/>
      <c r="L9" s="131"/>
      <c r="M9" s="124"/>
      <c r="N9" s="129"/>
    </row>
    <row r="10" spans="1:14" s="3" customFormat="1" ht="15.75">
      <c r="A10" s="2"/>
      <c r="B10" s="124"/>
      <c r="C10" s="124"/>
      <c r="D10" s="124"/>
      <c r="E10" s="124"/>
      <c r="F10" s="124"/>
      <c r="G10" s="124"/>
      <c r="H10" s="124"/>
      <c r="I10" s="124"/>
      <c r="J10" s="126">
        <v>0</v>
      </c>
      <c r="K10" s="127"/>
      <c r="L10" s="131"/>
      <c r="M10" s="124"/>
      <c r="N10" s="129"/>
    </row>
    <row r="11" spans="1:14" s="3" customFormat="1" ht="15.75">
      <c r="A11" s="2"/>
      <c r="B11" s="124"/>
      <c r="C11" s="124"/>
      <c r="D11" s="124"/>
      <c r="E11" s="124"/>
      <c r="F11" s="124"/>
      <c r="G11" s="124"/>
      <c r="H11" s="124"/>
      <c r="I11" s="124"/>
      <c r="J11" s="126">
        <v>0</v>
      </c>
      <c r="K11" s="127"/>
      <c r="L11" s="131"/>
      <c r="M11" s="124"/>
      <c r="N11" s="129"/>
    </row>
    <row r="12" spans="1:14" s="3" customFormat="1" ht="15.75">
      <c r="A12" s="2"/>
      <c r="B12" s="124"/>
      <c r="C12" s="124"/>
      <c r="D12" s="124"/>
      <c r="E12" s="124"/>
      <c r="F12" s="124"/>
      <c r="G12" s="124"/>
      <c r="H12" s="124"/>
      <c r="I12" s="124"/>
      <c r="J12" s="126">
        <v>0</v>
      </c>
      <c r="K12" s="127"/>
      <c r="L12" s="131"/>
      <c r="M12" s="124"/>
      <c r="N12" s="129"/>
    </row>
    <row r="13" spans="1:14">
      <c r="B13" s="9"/>
      <c r="C13" s="9"/>
      <c r="D13" s="9"/>
      <c r="E13" s="9"/>
      <c r="F13" s="9"/>
      <c r="G13" s="9"/>
      <c r="H13" s="9"/>
      <c r="I13" s="9"/>
      <c r="J13" s="9"/>
      <c r="K13" s="9"/>
      <c r="L13" s="9"/>
      <c r="M13" s="9"/>
      <c r="N13" s="45"/>
    </row>
    <row r="14" spans="1:14" hidden="1">
      <c r="B14" s="9"/>
      <c r="C14" s="9"/>
      <c r="D14" s="9"/>
      <c r="E14" s="9"/>
      <c r="F14" s="9"/>
      <c r="G14" s="9"/>
      <c r="H14" s="9"/>
      <c r="I14" s="9"/>
      <c r="J14" s="9"/>
      <c r="K14" s="9"/>
      <c r="L14" s="9"/>
      <c r="M14" s="9"/>
      <c r="N14" s="9"/>
    </row>
    <row r="15" spans="1:14"/>
    <row r="16" spans="1:14"/>
    <row r="17"/>
    <row r="18"/>
    <row r="19"/>
    <row r="20"/>
    <row r="21"/>
    <row r="22"/>
    <row r="23"/>
    <row r="24"/>
    <row r="25"/>
    <row r="26"/>
    <row r="27"/>
    <row r="28"/>
    <row r="29"/>
  </sheetData>
  <mergeCells count="1">
    <mergeCell ref="B1:N1"/>
  </mergeCells>
  <dataValidations count="1">
    <dataValidation type="custom" allowBlank="1" showInputMessage="1" showErrorMessage="1" sqref="J3:J12" xr:uid="{00000000-0002-0000-0400-000000000000}">
      <formula1>I3&lt;&gt;"Opex"</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1000000}">
          <x14:formula1>
            <xm:f>parameters!$W$1:$W$3</xm:f>
          </x14:formula1>
          <xm:sqref>B3:B12</xm:sqref>
        </x14:dataValidation>
        <x14:dataValidation type="list" allowBlank="1" showInputMessage="1" showErrorMessage="1" xr:uid="{00000000-0002-0000-0400-000002000000}">
          <x14:formula1>
            <xm:f>parameters!$Y$1:$Y$8</xm:f>
          </x14:formula1>
          <xm:sqref>E3:E12</xm:sqref>
        </x14:dataValidation>
        <x14:dataValidation type="list" allowBlank="1" showInputMessage="1" showErrorMessage="1" xr:uid="{00000000-0002-0000-0400-000003000000}">
          <x14:formula1>
            <xm:f>parameters!$AA$1:$AA$2</xm:f>
          </x14:formula1>
          <xm:sqref>K3:K12</xm:sqref>
        </x14:dataValidation>
        <x14:dataValidation type="list" allowBlank="1" showInputMessage="1" showErrorMessage="1" xr:uid="{00000000-0002-0000-0400-000004000000}">
          <x14:formula1>
            <xm:f>parameters!$AC$1:$AC$4</xm:f>
          </x14:formula1>
          <xm:sqref>M3:M12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71"/>
  <sheetViews>
    <sheetView showGridLines="0" rightToLeft="1" zoomScaleNormal="100" workbookViewId="0">
      <selection activeCell="A5" sqref="A5"/>
    </sheetView>
  </sheetViews>
  <sheetFormatPr defaultColWidth="0" defaultRowHeight="12.75" zeroHeight="1"/>
  <cols>
    <col min="1" max="1" width="38.42578125" style="10" customWidth="1"/>
    <col min="2" max="2" width="43.42578125" style="10" customWidth="1"/>
    <col min="3" max="3" width="49" style="10" customWidth="1"/>
    <col min="4" max="4" width="58.42578125" style="10" bestFit="1" customWidth="1"/>
    <col min="5" max="5" width="37.42578125" style="10" customWidth="1"/>
    <col min="6" max="6" width="33.85546875" style="10" customWidth="1"/>
    <col min="7" max="8" width="25" style="10" customWidth="1"/>
    <col min="9" max="9" width="20" style="10" customWidth="1"/>
    <col min="10" max="10" width="26.42578125" style="10" customWidth="1"/>
    <col min="11" max="11" width="24.42578125" style="10" customWidth="1"/>
    <col min="12" max="13" width="25.42578125" style="10" customWidth="1"/>
    <col min="14" max="14" width="27.28515625" style="10" customWidth="1"/>
    <col min="15" max="16" width="25.42578125" style="10" customWidth="1"/>
    <col min="17" max="17" width="28.85546875" style="10" customWidth="1"/>
    <col min="18" max="18" width="25.42578125" style="10" customWidth="1"/>
    <col min="19" max="21" width="0" style="10" hidden="1" customWidth="1"/>
    <col min="22" max="16384" width="8.85546875" style="10" hidden="1"/>
  </cols>
  <sheetData>
    <row r="1" spans="1:18" s="132" customFormat="1" ht="47.25">
      <c r="A1" s="134" t="s">
        <v>864</v>
      </c>
      <c r="B1" s="134" t="s">
        <v>93</v>
      </c>
      <c r="C1" s="134" t="s">
        <v>94</v>
      </c>
      <c r="D1" s="134" t="s">
        <v>95</v>
      </c>
      <c r="E1" s="134" t="s">
        <v>96</v>
      </c>
      <c r="F1" s="134" t="s">
        <v>97</v>
      </c>
      <c r="G1" s="134" t="s">
        <v>98</v>
      </c>
      <c r="H1" s="134" t="s">
        <v>99</v>
      </c>
      <c r="I1" s="134" t="s">
        <v>100</v>
      </c>
      <c r="J1" s="134" t="s">
        <v>101</v>
      </c>
      <c r="K1" s="134" t="s">
        <v>102</v>
      </c>
      <c r="L1" s="134" t="s">
        <v>103</v>
      </c>
      <c r="M1" s="134" t="s">
        <v>833</v>
      </c>
      <c r="N1" s="134" t="s">
        <v>836</v>
      </c>
      <c r="O1" s="134" t="s">
        <v>837</v>
      </c>
      <c r="P1" s="134" t="s">
        <v>834</v>
      </c>
      <c r="Q1" s="133" t="s">
        <v>835</v>
      </c>
      <c r="R1" s="133" t="s">
        <v>838</v>
      </c>
    </row>
    <row r="2" spans="1:18" s="11" customFormat="1" ht="38.25">
      <c r="A2" s="142" t="s">
        <v>865</v>
      </c>
      <c r="B2" s="141" t="s">
        <v>866</v>
      </c>
      <c r="C2" s="141" t="s">
        <v>867</v>
      </c>
      <c r="D2" s="142" t="s">
        <v>868</v>
      </c>
      <c r="E2" s="142" t="s">
        <v>104</v>
      </c>
      <c r="F2" s="142" t="s">
        <v>105</v>
      </c>
      <c r="G2" s="141" t="s">
        <v>106</v>
      </c>
      <c r="H2" s="141" t="s">
        <v>107</v>
      </c>
      <c r="I2" s="142" t="s">
        <v>869</v>
      </c>
      <c r="J2" s="142" t="s">
        <v>870</v>
      </c>
      <c r="K2" s="141" t="s">
        <v>871</v>
      </c>
      <c r="L2" s="141" t="s">
        <v>108</v>
      </c>
      <c r="M2" s="141" t="s">
        <v>839</v>
      </c>
      <c r="N2" s="141" t="s">
        <v>840</v>
      </c>
      <c r="O2" s="141" t="s">
        <v>842</v>
      </c>
      <c r="P2" s="141" t="s">
        <v>844</v>
      </c>
      <c r="Q2" s="54" t="s">
        <v>841</v>
      </c>
      <c r="R2" s="54" t="s">
        <v>843</v>
      </c>
    </row>
    <row r="3" spans="1:18">
      <c r="A3" s="136" t="s">
        <v>92</v>
      </c>
      <c r="B3" s="136" t="s">
        <v>109</v>
      </c>
      <c r="C3" s="137" t="s">
        <v>110</v>
      </c>
      <c r="D3" s="137" t="s">
        <v>111</v>
      </c>
      <c r="E3" s="138"/>
      <c r="F3" s="136"/>
      <c r="G3" s="137" t="s">
        <v>112</v>
      </c>
      <c r="H3" s="137" t="s">
        <v>113</v>
      </c>
      <c r="I3" s="139">
        <v>46022</v>
      </c>
      <c r="J3" s="136" t="s">
        <v>92</v>
      </c>
      <c r="K3" s="136" t="s">
        <v>114</v>
      </c>
      <c r="L3" s="140">
        <f>150*1000*12</f>
        <v>1800000</v>
      </c>
      <c r="M3" s="140"/>
      <c r="N3" s="140">
        <v>0</v>
      </c>
      <c r="O3" s="140"/>
      <c r="P3" s="140"/>
      <c r="Q3" s="135">
        <v>0</v>
      </c>
      <c r="R3" s="135"/>
    </row>
    <row r="4" spans="1:18">
      <c r="A4" s="136" t="s">
        <v>115</v>
      </c>
      <c r="B4" s="136" t="s">
        <v>116</v>
      </c>
      <c r="C4" s="137" t="s">
        <v>110</v>
      </c>
      <c r="D4" s="137" t="s">
        <v>117</v>
      </c>
      <c r="E4" s="138"/>
      <c r="F4" s="136"/>
      <c r="G4" s="137" t="s">
        <v>118</v>
      </c>
      <c r="H4" s="137" t="s">
        <v>113</v>
      </c>
      <c r="I4" s="139" t="s">
        <v>8</v>
      </c>
      <c r="J4" s="136" t="s">
        <v>119</v>
      </c>
      <c r="K4" s="136" t="s">
        <v>120</v>
      </c>
      <c r="L4" s="140">
        <f>500*400</f>
        <v>200000</v>
      </c>
      <c r="M4" s="140"/>
      <c r="N4" s="140">
        <v>0</v>
      </c>
      <c r="O4" s="140"/>
      <c r="P4" s="140"/>
      <c r="Q4" s="135">
        <v>0</v>
      </c>
      <c r="R4" s="135"/>
    </row>
    <row r="5" spans="1:18">
      <c r="A5" s="136"/>
      <c r="B5" s="136"/>
      <c r="C5" s="137"/>
      <c r="D5" s="137"/>
      <c r="E5" s="138"/>
      <c r="F5" s="136"/>
      <c r="G5" s="137"/>
      <c r="H5" s="137"/>
      <c r="I5" s="139" t="s">
        <v>8</v>
      </c>
      <c r="J5" s="136"/>
      <c r="K5" s="136"/>
      <c r="L5" s="140">
        <v>0</v>
      </c>
      <c r="M5" s="140"/>
      <c r="N5" s="140">
        <v>0</v>
      </c>
      <c r="O5" s="140"/>
      <c r="P5" s="140"/>
      <c r="Q5" s="135">
        <v>0</v>
      </c>
      <c r="R5" s="135"/>
    </row>
    <row r="6" spans="1:18">
      <c r="A6" s="136"/>
      <c r="B6" s="136"/>
      <c r="C6" s="137"/>
      <c r="D6" s="137"/>
      <c r="E6" s="138"/>
      <c r="F6" s="136"/>
      <c r="G6" s="137"/>
      <c r="H6" s="137"/>
      <c r="I6" s="139" t="s">
        <v>8</v>
      </c>
      <c r="J6" s="136"/>
      <c r="K6" s="136"/>
      <c r="L6" s="140">
        <v>0</v>
      </c>
      <c r="M6" s="140"/>
      <c r="N6" s="140">
        <v>0</v>
      </c>
      <c r="O6" s="140"/>
      <c r="P6" s="140"/>
      <c r="Q6" s="135">
        <v>0</v>
      </c>
      <c r="R6" s="135"/>
    </row>
    <row r="7" spans="1:18">
      <c r="A7" s="136"/>
      <c r="B7" s="136"/>
      <c r="C7" s="137"/>
      <c r="D7" s="137"/>
      <c r="E7" s="138"/>
      <c r="F7" s="136"/>
      <c r="G7" s="137"/>
      <c r="H7" s="137"/>
      <c r="I7" s="139" t="s">
        <v>8</v>
      </c>
      <c r="J7" s="136"/>
      <c r="K7" s="136"/>
      <c r="L7" s="140">
        <v>0</v>
      </c>
      <c r="M7" s="140"/>
      <c r="N7" s="140">
        <v>0</v>
      </c>
      <c r="O7" s="140"/>
      <c r="P7" s="140"/>
      <c r="Q7" s="135">
        <v>0</v>
      </c>
      <c r="R7" s="135"/>
    </row>
    <row r="8" spans="1:18">
      <c r="A8" s="136"/>
      <c r="B8" s="136"/>
      <c r="C8" s="137"/>
      <c r="D8" s="137"/>
      <c r="E8" s="138"/>
      <c r="F8" s="136"/>
      <c r="G8" s="137"/>
      <c r="H8" s="137"/>
      <c r="I8" s="139" t="s">
        <v>8</v>
      </c>
      <c r="J8" s="136"/>
      <c r="K8" s="136"/>
      <c r="L8" s="140">
        <v>0</v>
      </c>
      <c r="M8" s="140"/>
      <c r="N8" s="140">
        <v>0</v>
      </c>
      <c r="O8" s="140"/>
      <c r="P8" s="140"/>
      <c r="Q8" s="135">
        <v>0</v>
      </c>
      <c r="R8" s="135"/>
    </row>
    <row r="9" spans="1:18">
      <c r="A9" s="136"/>
      <c r="B9" s="136"/>
      <c r="C9" s="137"/>
      <c r="D9" s="137"/>
      <c r="E9" s="138"/>
      <c r="F9" s="136"/>
      <c r="G9" s="137"/>
      <c r="H9" s="137"/>
      <c r="I9" s="139" t="s">
        <v>8</v>
      </c>
      <c r="J9" s="136"/>
      <c r="K9" s="136"/>
      <c r="L9" s="140">
        <v>0</v>
      </c>
      <c r="M9" s="140"/>
      <c r="N9" s="140">
        <v>0</v>
      </c>
      <c r="O9" s="140"/>
      <c r="P9" s="140"/>
      <c r="Q9" s="135">
        <v>0</v>
      </c>
      <c r="R9" s="135"/>
    </row>
    <row r="10" spans="1:18">
      <c r="A10" s="136"/>
      <c r="B10" s="136"/>
      <c r="C10" s="137"/>
      <c r="D10" s="137"/>
      <c r="E10" s="138"/>
      <c r="F10" s="136"/>
      <c r="G10" s="137"/>
      <c r="H10" s="137"/>
      <c r="I10" s="139" t="s">
        <v>8</v>
      </c>
      <c r="J10" s="136"/>
      <c r="K10" s="136"/>
      <c r="L10" s="140">
        <v>0</v>
      </c>
      <c r="M10" s="140"/>
      <c r="N10" s="140">
        <v>0</v>
      </c>
      <c r="O10" s="140"/>
      <c r="P10" s="140"/>
      <c r="Q10" s="135">
        <v>0</v>
      </c>
      <c r="R10" s="135"/>
    </row>
    <row r="11" spans="1:18">
      <c r="A11" s="136"/>
      <c r="B11" s="136"/>
      <c r="C11" s="137"/>
      <c r="D11" s="137"/>
      <c r="E11" s="138"/>
      <c r="F11" s="136"/>
      <c r="G11" s="137"/>
      <c r="H11" s="137"/>
      <c r="I11" s="139" t="s">
        <v>8</v>
      </c>
      <c r="J11" s="136"/>
      <c r="K11" s="136"/>
      <c r="L11" s="140">
        <v>0</v>
      </c>
      <c r="M11" s="140"/>
      <c r="N11" s="140">
        <v>0</v>
      </c>
      <c r="O11" s="140"/>
      <c r="P11" s="140"/>
      <c r="Q11" s="135">
        <v>0</v>
      </c>
      <c r="R11" s="135"/>
    </row>
    <row r="12" spans="1:18">
      <c r="A12" s="136" t="s">
        <v>27</v>
      </c>
      <c r="B12" s="136"/>
      <c r="C12" s="137"/>
      <c r="D12" s="137"/>
      <c r="E12" s="138"/>
      <c r="F12" s="136"/>
      <c r="G12" s="137"/>
      <c r="H12" s="137"/>
      <c r="I12" s="139" t="s">
        <v>8</v>
      </c>
      <c r="J12" s="136"/>
      <c r="K12" s="136"/>
      <c r="L12" s="140">
        <v>0</v>
      </c>
      <c r="M12" s="140"/>
      <c r="N12" s="140">
        <v>0</v>
      </c>
      <c r="O12" s="140"/>
      <c r="P12" s="140"/>
      <c r="Q12" s="135">
        <v>0</v>
      </c>
      <c r="R12" s="135"/>
    </row>
    <row r="13" spans="1:18">
      <c r="A13" s="136"/>
      <c r="B13" s="136"/>
      <c r="C13" s="137"/>
      <c r="D13" s="137"/>
      <c r="E13" s="138"/>
      <c r="F13" s="136"/>
      <c r="G13" s="137"/>
      <c r="H13" s="137"/>
      <c r="I13" s="139" t="s">
        <v>8</v>
      </c>
      <c r="J13" s="136"/>
      <c r="K13" s="136"/>
      <c r="L13" s="140">
        <v>0</v>
      </c>
      <c r="M13" s="140"/>
      <c r="N13" s="140">
        <v>0</v>
      </c>
      <c r="O13" s="140"/>
      <c r="P13" s="140"/>
      <c r="Q13" s="135">
        <v>0</v>
      </c>
      <c r="R13" s="135"/>
    </row>
    <row r="14" spans="1:18">
      <c r="A14" s="136"/>
      <c r="B14" s="136"/>
      <c r="C14" s="137"/>
      <c r="D14" s="137"/>
      <c r="E14" s="138"/>
      <c r="F14" s="136"/>
      <c r="G14" s="137"/>
      <c r="H14" s="137"/>
      <c r="I14" s="139" t="s">
        <v>8</v>
      </c>
      <c r="J14" s="136"/>
      <c r="K14" s="136"/>
      <c r="L14" s="140">
        <v>0</v>
      </c>
      <c r="M14" s="140"/>
      <c r="N14" s="140">
        <v>0</v>
      </c>
      <c r="O14" s="140"/>
      <c r="P14" s="140"/>
      <c r="Q14" s="135">
        <v>0</v>
      </c>
      <c r="R14" s="135"/>
    </row>
    <row r="15" spans="1:18">
      <c r="A15" s="136"/>
      <c r="B15" s="136"/>
      <c r="C15" s="137"/>
      <c r="D15" s="137"/>
      <c r="E15" s="138"/>
      <c r="F15" s="136"/>
      <c r="G15" s="137"/>
      <c r="H15" s="137"/>
      <c r="I15" s="139" t="s">
        <v>8</v>
      </c>
      <c r="J15" s="136"/>
      <c r="K15" s="136"/>
      <c r="L15" s="140">
        <v>0</v>
      </c>
      <c r="M15" s="140"/>
      <c r="N15" s="140">
        <v>0</v>
      </c>
      <c r="O15" s="140"/>
      <c r="P15" s="140"/>
      <c r="Q15" s="135">
        <v>0</v>
      </c>
      <c r="R15" s="135"/>
    </row>
    <row r="16" spans="1:18">
      <c r="A16" s="136"/>
      <c r="B16" s="136"/>
      <c r="C16" s="137"/>
      <c r="D16" s="137"/>
      <c r="E16" s="138"/>
      <c r="F16" s="136"/>
      <c r="G16" s="137"/>
      <c r="H16" s="137"/>
      <c r="I16" s="139" t="s">
        <v>8</v>
      </c>
      <c r="J16" s="136"/>
      <c r="K16" s="136"/>
      <c r="L16" s="140">
        <v>0</v>
      </c>
      <c r="M16" s="140"/>
      <c r="N16" s="140">
        <v>0</v>
      </c>
      <c r="O16" s="140"/>
      <c r="P16" s="140"/>
      <c r="Q16" s="135">
        <v>0</v>
      </c>
      <c r="R16" s="135"/>
    </row>
    <row r="17" spans="1:18">
      <c r="A17" s="136"/>
      <c r="B17" s="136"/>
      <c r="C17" s="137"/>
      <c r="D17" s="137"/>
      <c r="E17" s="138"/>
      <c r="F17" s="136"/>
      <c r="G17" s="137"/>
      <c r="H17" s="137"/>
      <c r="I17" s="139" t="s">
        <v>8</v>
      </c>
      <c r="J17" s="136"/>
      <c r="K17" s="136"/>
      <c r="L17" s="140">
        <v>0</v>
      </c>
      <c r="M17" s="140"/>
      <c r="N17" s="140">
        <v>0</v>
      </c>
      <c r="O17" s="140"/>
      <c r="P17" s="140"/>
      <c r="Q17" s="135">
        <v>0</v>
      </c>
      <c r="R17" s="135"/>
    </row>
    <row r="18" spans="1:18">
      <c r="A18" s="136"/>
      <c r="B18" s="136"/>
      <c r="C18" s="137"/>
      <c r="D18" s="137"/>
      <c r="E18" s="138"/>
      <c r="F18" s="136"/>
      <c r="G18" s="137"/>
      <c r="H18" s="137"/>
      <c r="I18" s="139" t="s">
        <v>8</v>
      </c>
      <c r="J18" s="136"/>
      <c r="K18" s="136"/>
      <c r="L18" s="140">
        <v>0</v>
      </c>
      <c r="M18" s="140"/>
      <c r="N18" s="140">
        <v>0</v>
      </c>
      <c r="O18" s="140"/>
      <c r="P18" s="140"/>
      <c r="Q18" s="135">
        <v>0</v>
      </c>
      <c r="R18" s="135"/>
    </row>
    <row r="19" spans="1:18">
      <c r="A19" s="136"/>
      <c r="B19" s="136"/>
      <c r="C19" s="137"/>
      <c r="D19" s="137"/>
      <c r="E19" s="138"/>
      <c r="F19" s="136"/>
      <c r="G19" s="137"/>
      <c r="H19" s="137"/>
      <c r="I19" s="139" t="s">
        <v>8</v>
      </c>
      <c r="J19" s="136"/>
      <c r="K19" s="136"/>
      <c r="L19" s="140">
        <v>0</v>
      </c>
      <c r="M19" s="140"/>
      <c r="N19" s="140">
        <v>0</v>
      </c>
      <c r="O19" s="140"/>
      <c r="P19" s="140"/>
      <c r="Q19" s="135">
        <v>0</v>
      </c>
      <c r="R19" s="135"/>
    </row>
    <row r="20" spans="1:18">
      <c r="A20" s="136"/>
      <c r="B20" s="136"/>
      <c r="C20" s="137"/>
      <c r="D20" s="137"/>
      <c r="E20" s="138"/>
      <c r="F20" s="136"/>
      <c r="G20" s="137"/>
      <c r="H20" s="137"/>
      <c r="I20" s="139" t="s">
        <v>8</v>
      </c>
      <c r="J20" s="136"/>
      <c r="K20" s="136"/>
      <c r="L20" s="140">
        <v>0</v>
      </c>
      <c r="M20" s="140"/>
      <c r="N20" s="140">
        <v>0</v>
      </c>
      <c r="O20" s="140"/>
      <c r="P20" s="140"/>
      <c r="Q20" s="135">
        <v>0</v>
      </c>
      <c r="R20" s="135"/>
    </row>
    <row r="21" spans="1:18">
      <c r="A21" s="136"/>
      <c r="B21" s="136"/>
      <c r="C21" s="137"/>
      <c r="D21" s="137"/>
      <c r="E21" s="138"/>
      <c r="F21" s="136"/>
      <c r="G21" s="137"/>
      <c r="H21" s="137"/>
      <c r="I21" s="139" t="s">
        <v>8</v>
      </c>
      <c r="J21" s="136"/>
      <c r="K21" s="136"/>
      <c r="L21" s="140">
        <v>0</v>
      </c>
      <c r="M21" s="140"/>
      <c r="N21" s="140">
        <v>0</v>
      </c>
      <c r="O21" s="140"/>
      <c r="P21" s="140"/>
      <c r="Q21" s="135">
        <v>0</v>
      </c>
      <c r="R21" s="135"/>
    </row>
    <row r="22" spans="1:18">
      <c r="A22" s="136"/>
      <c r="B22" s="136"/>
      <c r="C22" s="137"/>
      <c r="D22" s="137"/>
      <c r="E22" s="138"/>
      <c r="F22" s="136"/>
      <c r="G22" s="137"/>
      <c r="H22" s="137"/>
      <c r="I22" s="139" t="s">
        <v>8</v>
      </c>
      <c r="J22" s="136"/>
      <c r="K22" s="136"/>
      <c r="L22" s="140">
        <v>0</v>
      </c>
      <c r="M22" s="140"/>
      <c r="N22" s="140">
        <v>0</v>
      </c>
      <c r="O22" s="140"/>
      <c r="P22" s="140"/>
      <c r="Q22" s="135">
        <v>0</v>
      </c>
      <c r="R22" s="135"/>
    </row>
    <row r="23" spans="1:18">
      <c r="A23" s="136"/>
      <c r="B23" s="136"/>
      <c r="C23" s="137"/>
      <c r="D23" s="137"/>
      <c r="E23" s="138"/>
      <c r="F23" s="136"/>
      <c r="G23" s="137"/>
      <c r="H23" s="137"/>
      <c r="I23" s="139" t="s">
        <v>8</v>
      </c>
      <c r="J23" s="136"/>
      <c r="K23" s="136"/>
      <c r="L23" s="140">
        <v>0</v>
      </c>
      <c r="M23" s="140"/>
      <c r="N23" s="140">
        <v>0</v>
      </c>
      <c r="O23" s="140"/>
      <c r="P23" s="140"/>
      <c r="Q23" s="135">
        <v>0</v>
      </c>
      <c r="R23" s="135"/>
    </row>
    <row r="24" spans="1:18">
      <c r="A24" s="136"/>
      <c r="B24" s="136"/>
      <c r="C24" s="137"/>
      <c r="D24" s="137"/>
      <c r="E24" s="138"/>
      <c r="F24" s="136"/>
      <c r="G24" s="137"/>
      <c r="H24" s="137"/>
      <c r="I24" s="139" t="s">
        <v>8</v>
      </c>
      <c r="J24" s="136"/>
      <c r="K24" s="136"/>
      <c r="L24" s="140">
        <v>0</v>
      </c>
      <c r="M24" s="140"/>
      <c r="N24" s="140">
        <v>0</v>
      </c>
      <c r="O24" s="140"/>
      <c r="P24" s="140"/>
      <c r="Q24" s="135">
        <v>0</v>
      </c>
      <c r="R24" s="135"/>
    </row>
    <row r="25" spans="1:18">
      <c r="A25" s="136"/>
      <c r="B25" s="136"/>
      <c r="C25" s="137"/>
      <c r="D25" s="137"/>
      <c r="E25" s="138"/>
      <c r="F25" s="136"/>
      <c r="G25" s="137"/>
      <c r="H25" s="137"/>
      <c r="I25" s="139" t="s">
        <v>8</v>
      </c>
      <c r="J25" s="136"/>
      <c r="K25" s="136"/>
      <c r="L25" s="140">
        <v>0</v>
      </c>
      <c r="M25" s="140"/>
      <c r="N25" s="140">
        <v>0</v>
      </c>
      <c r="O25" s="140"/>
      <c r="P25" s="140"/>
      <c r="Q25" s="135">
        <v>0</v>
      </c>
      <c r="R25" s="135"/>
    </row>
    <row r="26" spans="1:18">
      <c r="A26" s="136"/>
      <c r="B26" s="136"/>
      <c r="C26" s="137"/>
      <c r="D26" s="137"/>
      <c r="E26" s="138"/>
      <c r="F26" s="136"/>
      <c r="G26" s="137"/>
      <c r="H26" s="137"/>
      <c r="I26" s="139" t="s">
        <v>8</v>
      </c>
      <c r="J26" s="136"/>
      <c r="K26" s="136"/>
      <c r="L26" s="140">
        <v>0</v>
      </c>
      <c r="M26" s="140"/>
      <c r="N26" s="140">
        <v>0</v>
      </c>
      <c r="O26" s="140"/>
      <c r="P26" s="140"/>
      <c r="Q26" s="135">
        <v>0</v>
      </c>
      <c r="R26" s="135"/>
    </row>
    <row r="27" spans="1:18">
      <c r="A27" s="136"/>
      <c r="B27" s="136"/>
      <c r="C27" s="137"/>
      <c r="D27" s="137"/>
      <c r="E27" s="138"/>
      <c r="F27" s="136"/>
      <c r="G27" s="137"/>
      <c r="H27" s="137"/>
      <c r="I27" s="139" t="s">
        <v>8</v>
      </c>
      <c r="J27" s="136"/>
      <c r="K27" s="136"/>
      <c r="L27" s="140">
        <v>0</v>
      </c>
      <c r="M27" s="140"/>
      <c r="N27" s="140">
        <v>0</v>
      </c>
      <c r="O27" s="140"/>
      <c r="P27" s="140"/>
      <c r="Q27" s="135">
        <v>0</v>
      </c>
      <c r="R27" s="135"/>
    </row>
    <row r="28" spans="1:18">
      <c r="A28" s="136"/>
      <c r="B28" s="136"/>
      <c r="C28" s="137"/>
      <c r="D28" s="137"/>
      <c r="E28" s="138"/>
      <c r="F28" s="136"/>
      <c r="G28" s="137"/>
      <c r="H28" s="137"/>
      <c r="I28" s="139" t="s">
        <v>8</v>
      </c>
      <c r="J28" s="136"/>
      <c r="K28" s="136"/>
      <c r="L28" s="140">
        <v>0</v>
      </c>
      <c r="M28" s="140"/>
      <c r="N28" s="140">
        <v>0</v>
      </c>
      <c r="O28" s="140"/>
      <c r="P28" s="140"/>
      <c r="Q28" s="135">
        <v>0</v>
      </c>
      <c r="R28" s="135"/>
    </row>
    <row r="29" spans="1:18">
      <c r="A29" s="136"/>
      <c r="B29" s="136"/>
      <c r="C29" s="137"/>
      <c r="D29" s="137"/>
      <c r="E29" s="138"/>
      <c r="F29" s="136"/>
      <c r="G29" s="137"/>
      <c r="H29" s="137"/>
      <c r="I29" s="139" t="s">
        <v>8</v>
      </c>
      <c r="J29" s="136"/>
      <c r="K29" s="136"/>
      <c r="L29" s="140">
        <v>0</v>
      </c>
      <c r="M29" s="140"/>
      <c r="N29" s="140">
        <v>0</v>
      </c>
      <c r="O29" s="140"/>
      <c r="P29" s="140"/>
      <c r="Q29" s="135">
        <v>0</v>
      </c>
      <c r="R29" s="135"/>
    </row>
    <row r="30" spans="1:18">
      <c r="A30" s="136"/>
      <c r="B30" s="136"/>
      <c r="C30" s="137"/>
      <c r="D30" s="137"/>
      <c r="E30" s="138"/>
      <c r="F30" s="136"/>
      <c r="G30" s="137"/>
      <c r="H30" s="137"/>
      <c r="I30" s="139" t="s">
        <v>8</v>
      </c>
      <c r="J30" s="136"/>
      <c r="K30" s="136"/>
      <c r="L30" s="140">
        <v>0</v>
      </c>
      <c r="M30" s="140"/>
      <c r="N30" s="140">
        <v>0</v>
      </c>
      <c r="O30" s="140"/>
      <c r="P30" s="140"/>
      <c r="Q30" s="135">
        <v>0</v>
      </c>
      <c r="R30" s="135"/>
    </row>
    <row r="31" spans="1:18">
      <c r="A31" s="136"/>
      <c r="B31" s="136"/>
      <c r="C31" s="137"/>
      <c r="D31" s="137"/>
      <c r="E31" s="138"/>
      <c r="F31" s="136"/>
      <c r="G31" s="137"/>
      <c r="H31" s="137"/>
      <c r="I31" s="139" t="s">
        <v>8</v>
      </c>
      <c r="J31" s="136"/>
      <c r="K31" s="136"/>
      <c r="L31" s="140">
        <v>0</v>
      </c>
      <c r="M31" s="140"/>
      <c r="N31" s="140">
        <v>0</v>
      </c>
      <c r="O31" s="140"/>
      <c r="P31" s="140"/>
      <c r="Q31" s="135">
        <v>0</v>
      </c>
      <c r="R31" s="135"/>
    </row>
    <row r="32" spans="1:18">
      <c r="A32" s="136"/>
      <c r="B32" s="136"/>
      <c r="C32" s="137"/>
      <c r="D32" s="137"/>
      <c r="E32" s="138"/>
      <c r="F32" s="136"/>
      <c r="G32" s="137"/>
      <c r="H32" s="137"/>
      <c r="I32" s="139" t="s">
        <v>8</v>
      </c>
      <c r="J32" s="136"/>
      <c r="K32" s="136"/>
      <c r="L32" s="140">
        <v>0</v>
      </c>
      <c r="M32" s="140"/>
      <c r="N32" s="140">
        <v>0</v>
      </c>
      <c r="O32" s="140"/>
      <c r="P32" s="140"/>
      <c r="Q32" s="135">
        <v>0</v>
      </c>
      <c r="R32" s="135"/>
    </row>
    <row r="33" spans="1:18">
      <c r="A33" s="136"/>
      <c r="B33" s="136"/>
      <c r="C33" s="137"/>
      <c r="D33" s="137"/>
      <c r="E33" s="138"/>
      <c r="F33" s="136"/>
      <c r="G33" s="137"/>
      <c r="H33" s="137"/>
      <c r="I33" s="139" t="s">
        <v>8</v>
      </c>
      <c r="J33" s="136"/>
      <c r="K33" s="136"/>
      <c r="L33" s="140">
        <v>0</v>
      </c>
      <c r="M33" s="140"/>
      <c r="N33" s="140">
        <v>0</v>
      </c>
      <c r="O33" s="140"/>
      <c r="P33" s="140"/>
      <c r="Q33" s="135">
        <v>0</v>
      </c>
      <c r="R33" s="135"/>
    </row>
    <row r="34" spans="1:18">
      <c r="A34" s="136"/>
      <c r="B34" s="136"/>
      <c r="C34" s="137"/>
      <c r="D34" s="137"/>
      <c r="E34" s="138"/>
      <c r="F34" s="136"/>
      <c r="G34" s="137"/>
      <c r="H34" s="137"/>
      <c r="I34" s="139" t="s">
        <v>8</v>
      </c>
      <c r="J34" s="136"/>
      <c r="K34" s="136"/>
      <c r="L34" s="140">
        <v>0</v>
      </c>
      <c r="M34" s="140"/>
      <c r="N34" s="140">
        <v>0</v>
      </c>
      <c r="O34" s="140"/>
      <c r="P34" s="140"/>
      <c r="Q34" s="135">
        <v>0</v>
      </c>
      <c r="R34" s="135"/>
    </row>
    <row r="35" spans="1:18">
      <c r="A35" s="136"/>
      <c r="B35" s="136"/>
      <c r="C35" s="137"/>
      <c r="D35" s="137"/>
      <c r="E35" s="138"/>
      <c r="F35" s="136"/>
      <c r="G35" s="137"/>
      <c r="H35" s="137"/>
      <c r="I35" s="139" t="s">
        <v>8</v>
      </c>
      <c r="J35" s="136"/>
      <c r="K35" s="136"/>
      <c r="L35" s="140">
        <v>0</v>
      </c>
      <c r="M35" s="140"/>
      <c r="N35" s="140">
        <v>0</v>
      </c>
      <c r="O35" s="140"/>
      <c r="P35" s="140"/>
      <c r="Q35" s="135">
        <v>0</v>
      </c>
      <c r="R35" s="135"/>
    </row>
    <row r="36" spans="1:18">
      <c r="A36" s="136"/>
      <c r="B36" s="136"/>
      <c r="C36" s="137"/>
      <c r="D36" s="137"/>
      <c r="E36" s="138"/>
      <c r="F36" s="136"/>
      <c r="G36" s="137"/>
      <c r="H36" s="137"/>
      <c r="I36" s="139" t="s">
        <v>8</v>
      </c>
      <c r="J36" s="136"/>
      <c r="K36" s="136"/>
      <c r="L36" s="140">
        <v>0</v>
      </c>
      <c r="M36" s="140"/>
      <c r="N36" s="140">
        <v>0</v>
      </c>
      <c r="O36" s="140"/>
      <c r="P36" s="140"/>
      <c r="Q36" s="135">
        <v>0</v>
      </c>
      <c r="R36" s="135"/>
    </row>
    <row r="37" spans="1:18">
      <c r="A37" s="136"/>
      <c r="B37" s="136"/>
      <c r="C37" s="137"/>
      <c r="D37" s="137"/>
      <c r="E37" s="138"/>
      <c r="F37" s="136"/>
      <c r="G37" s="137"/>
      <c r="H37" s="137"/>
      <c r="I37" s="139" t="s">
        <v>8</v>
      </c>
      <c r="J37" s="136"/>
      <c r="K37" s="136"/>
      <c r="L37" s="140">
        <v>0</v>
      </c>
      <c r="M37" s="140"/>
      <c r="N37" s="140">
        <v>0</v>
      </c>
      <c r="O37" s="140"/>
      <c r="P37" s="140"/>
      <c r="Q37" s="135">
        <v>0</v>
      </c>
      <c r="R37" s="135"/>
    </row>
    <row r="38" spans="1:18">
      <c r="A38" s="136"/>
      <c r="B38" s="136"/>
      <c r="C38" s="137"/>
      <c r="D38" s="137"/>
      <c r="E38" s="138"/>
      <c r="F38" s="136"/>
      <c r="G38" s="137"/>
      <c r="H38" s="137"/>
      <c r="I38" s="139" t="s">
        <v>8</v>
      </c>
      <c r="J38" s="136"/>
      <c r="K38" s="136"/>
      <c r="L38" s="140">
        <v>0</v>
      </c>
      <c r="M38" s="140"/>
      <c r="N38" s="140">
        <v>0</v>
      </c>
      <c r="O38" s="140"/>
      <c r="P38" s="140"/>
      <c r="Q38" s="135">
        <v>0</v>
      </c>
      <c r="R38" s="135"/>
    </row>
    <row r="39" spans="1:18">
      <c r="A39" s="136"/>
      <c r="B39" s="136"/>
      <c r="C39" s="137"/>
      <c r="D39" s="137"/>
      <c r="E39" s="138"/>
      <c r="F39" s="136"/>
      <c r="G39" s="137"/>
      <c r="H39" s="137"/>
      <c r="I39" s="139" t="s">
        <v>8</v>
      </c>
      <c r="J39" s="136"/>
      <c r="K39" s="136"/>
      <c r="L39" s="140">
        <v>0</v>
      </c>
      <c r="M39" s="140"/>
      <c r="N39" s="140">
        <v>0</v>
      </c>
      <c r="O39" s="140"/>
      <c r="P39" s="140"/>
      <c r="Q39" s="135">
        <v>0</v>
      </c>
      <c r="R39" s="135"/>
    </row>
    <row r="40" spans="1:18">
      <c r="A40" s="136"/>
      <c r="B40" s="136"/>
      <c r="C40" s="137"/>
      <c r="D40" s="137"/>
      <c r="E40" s="138"/>
      <c r="F40" s="136"/>
      <c r="G40" s="137"/>
      <c r="H40" s="137"/>
      <c r="I40" s="139" t="s">
        <v>8</v>
      </c>
      <c r="J40" s="136"/>
      <c r="K40" s="136"/>
      <c r="L40" s="140">
        <v>0</v>
      </c>
      <c r="M40" s="140"/>
      <c r="N40" s="140">
        <v>0</v>
      </c>
      <c r="O40" s="140"/>
      <c r="P40" s="140"/>
      <c r="Q40" s="135">
        <v>0</v>
      </c>
      <c r="R40" s="135"/>
    </row>
    <row r="41" spans="1:18">
      <c r="A41" s="136"/>
      <c r="B41" s="136"/>
      <c r="C41" s="137"/>
      <c r="D41" s="137"/>
      <c r="E41" s="138"/>
      <c r="F41" s="136"/>
      <c r="G41" s="137"/>
      <c r="H41" s="137"/>
      <c r="I41" s="139" t="s">
        <v>8</v>
      </c>
      <c r="J41" s="136"/>
      <c r="K41" s="136"/>
      <c r="L41" s="140">
        <v>0</v>
      </c>
      <c r="M41" s="140"/>
      <c r="N41" s="140">
        <v>0</v>
      </c>
      <c r="O41" s="140"/>
      <c r="P41" s="140"/>
      <c r="Q41" s="135">
        <v>0</v>
      </c>
      <c r="R41" s="135"/>
    </row>
    <row r="42" spans="1:18">
      <c r="A42" s="136"/>
      <c r="B42" s="136"/>
      <c r="C42" s="137"/>
      <c r="D42" s="137"/>
      <c r="E42" s="138"/>
      <c r="F42" s="136"/>
      <c r="G42" s="137"/>
      <c r="H42" s="137"/>
      <c r="I42" s="139" t="s">
        <v>8</v>
      </c>
      <c r="J42" s="136"/>
      <c r="K42" s="136"/>
      <c r="L42" s="140">
        <v>0</v>
      </c>
      <c r="M42" s="140"/>
      <c r="N42" s="140">
        <v>0</v>
      </c>
      <c r="O42" s="140"/>
      <c r="P42" s="140"/>
      <c r="Q42" s="135">
        <v>0</v>
      </c>
      <c r="R42" s="135"/>
    </row>
    <row r="43" spans="1:18">
      <c r="A43" s="136"/>
      <c r="B43" s="136"/>
      <c r="C43" s="137"/>
      <c r="D43" s="137"/>
      <c r="E43" s="138"/>
      <c r="F43" s="136"/>
      <c r="G43" s="137"/>
      <c r="H43" s="137"/>
      <c r="I43" s="139" t="s">
        <v>8</v>
      </c>
      <c r="J43" s="136"/>
      <c r="K43" s="136"/>
      <c r="L43" s="140">
        <v>0</v>
      </c>
      <c r="M43" s="140"/>
      <c r="N43" s="140">
        <v>0</v>
      </c>
      <c r="O43" s="140"/>
      <c r="P43" s="140"/>
      <c r="Q43" s="135">
        <v>0</v>
      </c>
      <c r="R43" s="135"/>
    </row>
    <row r="44" spans="1:18">
      <c r="A44" s="136"/>
      <c r="B44" s="136"/>
      <c r="C44" s="137"/>
      <c r="D44" s="137"/>
      <c r="E44" s="138"/>
      <c r="F44" s="136"/>
      <c r="G44" s="137"/>
      <c r="H44" s="137"/>
      <c r="I44" s="139" t="s">
        <v>8</v>
      </c>
      <c r="J44" s="136"/>
      <c r="K44" s="136"/>
      <c r="L44" s="140">
        <v>0</v>
      </c>
      <c r="M44" s="140"/>
      <c r="N44" s="140">
        <v>0</v>
      </c>
      <c r="O44" s="140"/>
      <c r="P44" s="140"/>
      <c r="Q44" s="135">
        <v>0</v>
      </c>
      <c r="R44" s="135"/>
    </row>
    <row r="45" spans="1:18">
      <c r="A45" s="136"/>
      <c r="B45" s="136"/>
      <c r="C45" s="137"/>
      <c r="D45" s="137"/>
      <c r="E45" s="138"/>
      <c r="F45" s="136"/>
      <c r="G45" s="137"/>
      <c r="H45" s="137"/>
      <c r="I45" s="139" t="s">
        <v>8</v>
      </c>
      <c r="J45" s="136"/>
      <c r="K45" s="136"/>
      <c r="L45" s="140">
        <v>0</v>
      </c>
      <c r="M45" s="140"/>
      <c r="N45" s="140">
        <v>0</v>
      </c>
      <c r="O45" s="140"/>
      <c r="P45" s="140"/>
      <c r="Q45" s="135">
        <v>0</v>
      </c>
      <c r="R45" s="135"/>
    </row>
    <row r="46" spans="1:18">
      <c r="A46" s="136"/>
      <c r="B46" s="136"/>
      <c r="C46" s="137"/>
      <c r="D46" s="137"/>
      <c r="E46" s="138"/>
      <c r="F46" s="136"/>
      <c r="G46" s="137"/>
      <c r="H46" s="137"/>
      <c r="I46" s="139" t="s">
        <v>8</v>
      </c>
      <c r="J46" s="136"/>
      <c r="K46" s="136"/>
      <c r="L46" s="140">
        <v>0</v>
      </c>
      <c r="M46" s="140"/>
      <c r="N46" s="140">
        <v>0</v>
      </c>
      <c r="O46" s="140"/>
      <c r="P46" s="140"/>
      <c r="Q46" s="135">
        <v>0</v>
      </c>
      <c r="R46" s="135"/>
    </row>
    <row r="47" spans="1:18">
      <c r="A47" s="136"/>
      <c r="B47" s="136"/>
      <c r="C47" s="137"/>
      <c r="D47" s="137"/>
      <c r="E47" s="138"/>
      <c r="F47" s="136"/>
      <c r="G47" s="137"/>
      <c r="H47" s="137"/>
      <c r="I47" s="139" t="s">
        <v>8</v>
      </c>
      <c r="J47" s="136"/>
      <c r="K47" s="136"/>
      <c r="L47" s="140">
        <v>0</v>
      </c>
      <c r="M47" s="140"/>
      <c r="N47" s="140">
        <v>0</v>
      </c>
      <c r="O47" s="140"/>
      <c r="P47" s="140"/>
      <c r="Q47" s="135">
        <v>0</v>
      </c>
      <c r="R47" s="135"/>
    </row>
    <row r="48" spans="1:18">
      <c r="A48" s="136"/>
      <c r="B48" s="136"/>
      <c r="C48" s="137"/>
      <c r="D48" s="137"/>
      <c r="E48" s="138"/>
      <c r="F48" s="136"/>
      <c r="G48" s="137"/>
      <c r="H48" s="137"/>
      <c r="I48" s="139" t="s">
        <v>8</v>
      </c>
      <c r="J48" s="136"/>
      <c r="K48" s="136"/>
      <c r="L48" s="140">
        <v>0</v>
      </c>
      <c r="M48" s="140"/>
      <c r="N48" s="140">
        <v>0</v>
      </c>
      <c r="O48" s="140"/>
      <c r="P48" s="140"/>
      <c r="Q48" s="135">
        <v>0</v>
      </c>
      <c r="R48" s="135"/>
    </row>
    <row r="49" spans="12:18">
      <c r="L49" s="15"/>
      <c r="M49" s="15"/>
      <c r="N49" s="15"/>
      <c r="O49" s="15"/>
      <c r="P49" s="15"/>
      <c r="Q49" s="15"/>
      <c r="R49" s="15"/>
    </row>
    <row r="50" spans="12:18"/>
    <row r="51" spans="12:18"/>
    <row r="52" spans="12:18"/>
    <row r="53" spans="12:18"/>
    <row r="54" spans="12:18"/>
    <row r="55" spans="12:18"/>
    <row r="56" spans="12:18" ht="11.1" customHeight="1"/>
    <row r="57" spans="12:18"/>
    <row r="58" spans="12:18"/>
    <row r="59" spans="12:18"/>
    <row r="60" spans="12:18"/>
    <row r="61" spans="12:18"/>
    <row r="62" spans="12:18"/>
    <row r="63" spans="12:18"/>
    <row r="64" spans="12:18"/>
    <row r="67"/>
    <row r="68"/>
    <row r="69"/>
    <row r="70"/>
    <row r="71"/>
  </sheetData>
  <sheetProtection selectLockedCells="1"/>
  <dataConsolidate/>
  <dataValidations count="3">
    <dataValidation type="list" allowBlank="1" showInputMessage="1" showErrorMessage="1" sqref="C3:C48" xr:uid="{00000000-0002-0000-0500-000000000000}">
      <formula1>"أساسي, داعم"</formula1>
    </dataValidation>
    <dataValidation type="custom" allowBlank="1" showInputMessage="1" showErrorMessage="1" sqref="E3:E48" xr:uid="{00000000-0002-0000-0500-000001000000}">
      <formula1>D3="آخرى"</formula1>
    </dataValidation>
    <dataValidation type="list" allowBlank="1" showInputMessage="1" showErrorMessage="1" sqref="G3:G48" xr:uid="{00000000-0002-0000-0500-000002000000}">
      <formula1>"مطور CUSTOM, جاهز, جاهز ومطور"</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parameters!$C$1:$C$35</xm:f>
          </x14:formula1>
          <xm:sqref>D3:D48</xm:sqref>
        </x14:dataValidation>
        <x14:dataValidation type="list" allowBlank="1" showInputMessage="1" showErrorMessage="1" xr:uid="{00000000-0002-0000-0500-000004000000}">
          <x14:formula1>
            <xm:f>parameters!$AI$1:$AI$2</xm:f>
          </x14:formula1>
          <xm:sqref>H3:H48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B51"/>
  <sheetViews>
    <sheetView showGridLines="0" rightToLeft="1" zoomScale="70" zoomScaleNormal="70" workbookViewId="0">
      <selection activeCell="C3" sqref="C3"/>
    </sheetView>
  </sheetViews>
  <sheetFormatPr defaultColWidth="0" defaultRowHeight="12.75" zeroHeight="1"/>
  <cols>
    <col min="1" max="1" width="5.85546875" style="10" customWidth="1"/>
    <col min="2" max="2" width="3.85546875" style="10" bestFit="1" customWidth="1"/>
    <col min="3" max="3" width="35.42578125" style="10" bestFit="1" customWidth="1"/>
    <col min="4" max="4" width="25" style="10" customWidth="1"/>
    <col min="5" max="5" width="27.7109375" style="10" bestFit="1" customWidth="1"/>
    <col min="6" max="6" width="20.42578125" style="10" bestFit="1" customWidth="1"/>
    <col min="7" max="7" width="23.42578125" style="10" customWidth="1"/>
    <col min="8" max="8" width="30.42578125" style="10" customWidth="1"/>
    <col min="9" max="9" width="33.140625" style="10" customWidth="1"/>
    <col min="10" max="10" width="24.42578125" style="50" customWidth="1"/>
    <col min="11" max="11" width="20.42578125" style="10" customWidth="1"/>
    <col min="12" max="12" width="31.42578125" style="10" customWidth="1"/>
    <col min="13" max="16" width="18.5703125" style="10" customWidth="1"/>
    <col min="17" max="17" width="19.42578125" style="10" customWidth="1"/>
    <col min="18" max="18" width="21.42578125" style="10" customWidth="1"/>
    <col min="19" max="19" width="26.42578125" style="10" customWidth="1"/>
    <col min="20" max="25" width="37.42578125" style="10" hidden="1" customWidth="1"/>
    <col min="26" max="132" width="0" style="10" hidden="1" customWidth="1"/>
    <col min="133" max="16384" width="8.85546875" style="10" hidden="1"/>
  </cols>
  <sheetData>
    <row r="1" spans="1:25" s="55" customFormat="1" ht="15.75">
      <c r="B1" s="143">
        <v>5.2</v>
      </c>
      <c r="C1" s="236" t="s">
        <v>170</v>
      </c>
      <c r="D1" s="236"/>
      <c r="E1" s="236"/>
      <c r="F1" s="236"/>
      <c r="G1" s="236"/>
      <c r="H1" s="236"/>
      <c r="I1" s="236"/>
      <c r="J1" s="236" t="s">
        <v>121</v>
      </c>
      <c r="K1" s="236"/>
      <c r="L1" s="236"/>
      <c r="M1" s="236"/>
      <c r="N1" s="236"/>
      <c r="O1" s="236"/>
      <c r="P1" s="236"/>
      <c r="Q1" s="236"/>
      <c r="R1" s="236"/>
      <c r="S1" s="236"/>
    </row>
    <row r="2" spans="1:25" s="152" customFormat="1" ht="31.5">
      <c r="B2" s="132"/>
      <c r="C2" s="153" t="s">
        <v>123</v>
      </c>
      <c r="D2" s="153" t="s">
        <v>124</v>
      </c>
      <c r="E2" s="153" t="s">
        <v>125</v>
      </c>
      <c r="F2" s="153" t="s">
        <v>126</v>
      </c>
      <c r="G2" s="153" t="s">
        <v>127</v>
      </c>
      <c r="H2" s="153" t="s">
        <v>128</v>
      </c>
      <c r="I2" s="153" t="s">
        <v>129</v>
      </c>
      <c r="J2" s="155" t="s">
        <v>130</v>
      </c>
      <c r="K2" s="156" t="s">
        <v>131</v>
      </c>
      <c r="L2" s="156" t="s">
        <v>132</v>
      </c>
      <c r="M2" s="157">
        <v>2024</v>
      </c>
      <c r="N2" s="157">
        <f t="shared" ref="N2:O2" si="0">+M2+1</f>
        <v>2025</v>
      </c>
      <c r="O2" s="157">
        <f t="shared" si="0"/>
        <v>2026</v>
      </c>
      <c r="P2" s="158" t="str">
        <f>+O2+1&amp;" وما بعدها"</f>
        <v>2027 وما بعدها</v>
      </c>
      <c r="Q2" s="154" t="s">
        <v>137</v>
      </c>
      <c r="R2" s="154" t="s">
        <v>138</v>
      </c>
      <c r="S2" s="156" t="s">
        <v>139</v>
      </c>
      <c r="T2" s="154" t="s">
        <v>171</v>
      </c>
      <c r="U2" s="154" t="s">
        <v>172</v>
      </c>
      <c r="V2" s="154" t="s">
        <v>173</v>
      </c>
      <c r="W2" s="154" t="s">
        <v>174</v>
      </c>
      <c r="X2" s="154" t="s">
        <v>175</v>
      </c>
      <c r="Y2" s="154" t="s">
        <v>176</v>
      </c>
    </row>
    <row r="3" spans="1:25" s="20" customFormat="1" ht="94.5">
      <c r="A3" s="159"/>
      <c r="B3" s="75"/>
      <c r="C3" s="176" t="s">
        <v>877</v>
      </c>
      <c r="D3" s="160" t="s">
        <v>142</v>
      </c>
      <c r="E3" s="160" t="s">
        <v>143</v>
      </c>
      <c r="F3" s="176" t="s">
        <v>873</v>
      </c>
      <c r="G3" s="176" t="s">
        <v>872</v>
      </c>
      <c r="H3" s="176" t="s">
        <v>874</v>
      </c>
      <c r="I3" s="161" t="s">
        <v>147</v>
      </c>
      <c r="J3" s="177" t="s">
        <v>875</v>
      </c>
      <c r="K3" s="178" t="s">
        <v>876</v>
      </c>
      <c r="L3" s="162" t="s">
        <v>177</v>
      </c>
      <c r="M3" s="162" t="s">
        <v>155</v>
      </c>
      <c r="N3" s="162" t="s">
        <v>155</v>
      </c>
      <c r="O3" s="162" t="s">
        <v>155</v>
      </c>
      <c r="P3" s="162" t="s">
        <v>156</v>
      </c>
      <c r="Q3" s="162" t="s">
        <v>157</v>
      </c>
      <c r="R3" s="162" t="s">
        <v>158</v>
      </c>
      <c r="S3" s="162" t="s">
        <v>159</v>
      </c>
      <c r="T3" s="21" t="s">
        <v>178</v>
      </c>
      <c r="U3" s="21" t="s">
        <v>178</v>
      </c>
      <c r="V3" s="21" t="s">
        <v>178</v>
      </c>
      <c r="W3" s="14" t="s">
        <v>179</v>
      </c>
      <c r="X3" s="14" t="s">
        <v>180</v>
      </c>
      <c r="Y3" s="21" t="s">
        <v>178</v>
      </c>
    </row>
    <row r="4" spans="1:25" s="48" customFormat="1" ht="47.25">
      <c r="A4" s="163"/>
      <c r="B4" s="164"/>
      <c r="C4" s="165" t="s">
        <v>181</v>
      </c>
      <c r="D4" s="165" t="s">
        <v>182</v>
      </c>
      <c r="E4" s="166" t="s">
        <v>183</v>
      </c>
      <c r="F4" s="167" t="s">
        <v>164</v>
      </c>
      <c r="G4" s="167" t="s">
        <v>184</v>
      </c>
      <c r="H4" s="167" t="s">
        <v>185</v>
      </c>
      <c r="I4" s="168" t="s">
        <v>186</v>
      </c>
      <c r="J4" s="169">
        <v>44927</v>
      </c>
      <c r="K4" s="170" t="s">
        <v>187</v>
      </c>
      <c r="L4" s="171">
        <v>19059990</v>
      </c>
      <c r="M4" s="171">
        <v>6000000</v>
      </c>
      <c r="N4" s="171">
        <v>3000000</v>
      </c>
      <c r="O4" s="171">
        <v>2059990</v>
      </c>
      <c r="P4" s="171">
        <v>40000</v>
      </c>
      <c r="Q4" s="171">
        <f>L4-(M4+N4+O4+P4)</f>
        <v>7960000</v>
      </c>
      <c r="R4" s="172" t="str">
        <f>IF(Q4=0,"-","الاعتمادات لا تساوي إجمالي التكاليف")</f>
        <v>الاعتمادات لا تساوي إجمالي التكاليف</v>
      </c>
      <c r="S4" s="173"/>
      <c r="T4" s="47"/>
      <c r="U4" s="47"/>
      <c r="V4" s="47"/>
      <c r="W4" s="47"/>
      <c r="X4" s="47"/>
      <c r="Y4" s="47"/>
    </row>
    <row r="5" spans="1:25" s="48" customFormat="1" ht="15.75">
      <c r="A5" s="163"/>
      <c r="B5" s="164"/>
      <c r="C5" s="165"/>
      <c r="D5" s="165"/>
      <c r="E5" s="174"/>
      <c r="F5" s="167"/>
      <c r="G5" s="167"/>
      <c r="H5" s="167"/>
      <c r="I5" s="168"/>
      <c r="J5" s="169" t="s">
        <v>8</v>
      </c>
      <c r="K5" s="170"/>
      <c r="L5" s="171">
        <v>0</v>
      </c>
      <c r="M5" s="171">
        <v>0</v>
      </c>
      <c r="N5" s="171">
        <v>0</v>
      </c>
      <c r="O5" s="171">
        <v>0</v>
      </c>
      <c r="P5" s="171">
        <v>0</v>
      </c>
      <c r="Q5" s="171">
        <f>L5-(M5+N5+O5+P5)</f>
        <v>0</v>
      </c>
      <c r="R5" s="172" t="str">
        <f t="shared" ref="R5:R33" si="1">IF(Q5=0,"-","الاعتمادات لا تساوي إجمالي التكاليف")</f>
        <v>-</v>
      </c>
      <c r="S5" s="173"/>
      <c r="T5" s="47"/>
      <c r="U5" s="47"/>
      <c r="V5" s="47"/>
      <c r="W5" s="47"/>
      <c r="X5" s="47"/>
      <c r="Y5" s="47"/>
    </row>
    <row r="6" spans="1:25" s="48" customFormat="1" ht="15.75">
      <c r="A6" s="163"/>
      <c r="B6" s="164"/>
      <c r="C6" s="165"/>
      <c r="D6" s="165"/>
      <c r="E6" s="174"/>
      <c r="F6" s="167"/>
      <c r="G6" s="167"/>
      <c r="H6" s="167"/>
      <c r="I6" s="168"/>
      <c r="J6" s="169" t="s">
        <v>8</v>
      </c>
      <c r="K6" s="170"/>
      <c r="L6" s="171">
        <v>0</v>
      </c>
      <c r="M6" s="171">
        <v>0</v>
      </c>
      <c r="N6" s="171">
        <v>0</v>
      </c>
      <c r="O6" s="171">
        <v>0</v>
      </c>
      <c r="P6" s="171">
        <v>0</v>
      </c>
      <c r="Q6" s="171">
        <f t="shared" ref="Q6:Q33" si="2">L6-(M6+N6+O6+P6)</f>
        <v>0</v>
      </c>
      <c r="R6" s="172" t="str">
        <f t="shared" si="1"/>
        <v>-</v>
      </c>
      <c r="S6" s="173"/>
      <c r="T6" s="47"/>
      <c r="U6" s="47"/>
      <c r="V6" s="47"/>
      <c r="W6" s="47"/>
      <c r="X6" s="47"/>
      <c r="Y6" s="47"/>
    </row>
    <row r="7" spans="1:25" s="48" customFormat="1" ht="15.75">
      <c r="A7" s="163"/>
      <c r="B7" s="164"/>
      <c r="C7" s="165"/>
      <c r="D7" s="165"/>
      <c r="E7" s="174"/>
      <c r="F7" s="167"/>
      <c r="G7" s="167"/>
      <c r="H7" s="167"/>
      <c r="I7" s="168"/>
      <c r="J7" s="169" t="s">
        <v>8</v>
      </c>
      <c r="K7" s="170"/>
      <c r="L7" s="171">
        <v>0</v>
      </c>
      <c r="M7" s="171">
        <v>0</v>
      </c>
      <c r="N7" s="171">
        <v>0</v>
      </c>
      <c r="O7" s="171">
        <v>0</v>
      </c>
      <c r="P7" s="171">
        <v>0</v>
      </c>
      <c r="Q7" s="171">
        <f t="shared" si="2"/>
        <v>0</v>
      </c>
      <c r="R7" s="172" t="str">
        <f t="shared" si="1"/>
        <v>-</v>
      </c>
      <c r="S7" s="173"/>
      <c r="T7" s="47"/>
      <c r="U7" s="47"/>
      <c r="V7" s="47"/>
      <c r="W7" s="47"/>
      <c r="X7" s="47"/>
      <c r="Y7" s="47"/>
    </row>
    <row r="8" spans="1:25" s="48" customFormat="1" ht="15.75">
      <c r="A8" s="163"/>
      <c r="B8" s="164"/>
      <c r="C8" s="165"/>
      <c r="D8" s="165"/>
      <c r="E8" s="174"/>
      <c r="F8" s="167"/>
      <c r="G8" s="167"/>
      <c r="H8" s="167"/>
      <c r="I8" s="168"/>
      <c r="J8" s="169" t="s">
        <v>8</v>
      </c>
      <c r="K8" s="170"/>
      <c r="L8" s="171">
        <v>0</v>
      </c>
      <c r="M8" s="171">
        <v>0</v>
      </c>
      <c r="N8" s="171">
        <v>0</v>
      </c>
      <c r="O8" s="171">
        <v>0</v>
      </c>
      <c r="P8" s="171">
        <v>0</v>
      </c>
      <c r="Q8" s="171">
        <f t="shared" si="2"/>
        <v>0</v>
      </c>
      <c r="R8" s="172" t="str">
        <f t="shared" si="1"/>
        <v>-</v>
      </c>
      <c r="S8" s="173"/>
      <c r="T8" s="47"/>
      <c r="U8" s="47"/>
      <c r="V8" s="47"/>
      <c r="W8" s="47"/>
      <c r="X8" s="47"/>
      <c r="Y8" s="47"/>
    </row>
    <row r="9" spans="1:25" s="48" customFormat="1" ht="15.75">
      <c r="A9" s="163"/>
      <c r="B9" s="164"/>
      <c r="C9" s="165"/>
      <c r="D9" s="165"/>
      <c r="E9" s="174"/>
      <c r="F9" s="167"/>
      <c r="G9" s="167"/>
      <c r="H9" s="167"/>
      <c r="I9" s="168"/>
      <c r="J9" s="169" t="s">
        <v>8</v>
      </c>
      <c r="K9" s="170"/>
      <c r="L9" s="171">
        <v>0</v>
      </c>
      <c r="M9" s="171">
        <v>0</v>
      </c>
      <c r="N9" s="171">
        <v>0</v>
      </c>
      <c r="O9" s="171">
        <v>0</v>
      </c>
      <c r="P9" s="171">
        <v>0</v>
      </c>
      <c r="Q9" s="171">
        <f t="shared" si="2"/>
        <v>0</v>
      </c>
      <c r="R9" s="172" t="str">
        <f t="shared" si="1"/>
        <v>-</v>
      </c>
      <c r="S9" s="173"/>
      <c r="T9" s="47"/>
      <c r="U9" s="47"/>
      <c r="V9" s="47"/>
      <c r="W9" s="47"/>
      <c r="X9" s="47"/>
      <c r="Y9" s="47"/>
    </row>
    <row r="10" spans="1:25" s="46" customFormat="1" ht="15.75">
      <c r="A10" s="164"/>
      <c r="B10" s="164"/>
      <c r="C10" s="175"/>
      <c r="D10" s="175"/>
      <c r="E10" s="174"/>
      <c r="F10" s="167"/>
      <c r="G10" s="167"/>
      <c r="H10" s="167"/>
      <c r="I10" s="168"/>
      <c r="J10" s="169" t="s">
        <v>8</v>
      </c>
      <c r="K10" s="170"/>
      <c r="L10" s="171">
        <v>0</v>
      </c>
      <c r="M10" s="171">
        <v>0</v>
      </c>
      <c r="N10" s="171">
        <v>0</v>
      </c>
      <c r="O10" s="171">
        <v>0</v>
      </c>
      <c r="P10" s="171">
        <v>0</v>
      </c>
      <c r="Q10" s="171">
        <f t="shared" si="2"/>
        <v>0</v>
      </c>
      <c r="R10" s="172" t="str">
        <f t="shared" si="1"/>
        <v>-</v>
      </c>
      <c r="S10" s="173"/>
      <c r="T10" s="47"/>
      <c r="U10" s="47"/>
      <c r="V10" s="47"/>
      <c r="W10" s="47"/>
      <c r="X10" s="47"/>
      <c r="Y10" s="47"/>
    </row>
    <row r="11" spans="1:25" s="46" customFormat="1" ht="15.75">
      <c r="A11" s="164"/>
      <c r="B11" s="164"/>
      <c r="C11" s="175"/>
      <c r="D11" s="175"/>
      <c r="E11" s="174"/>
      <c r="F11" s="167"/>
      <c r="G11" s="167"/>
      <c r="H11" s="167"/>
      <c r="I11" s="168"/>
      <c r="J11" s="169" t="s">
        <v>8</v>
      </c>
      <c r="K11" s="170"/>
      <c r="L11" s="171">
        <v>0</v>
      </c>
      <c r="M11" s="171">
        <v>0</v>
      </c>
      <c r="N11" s="171">
        <v>0</v>
      </c>
      <c r="O11" s="171">
        <v>0</v>
      </c>
      <c r="P11" s="171">
        <v>0</v>
      </c>
      <c r="Q11" s="171">
        <f t="shared" si="2"/>
        <v>0</v>
      </c>
      <c r="R11" s="172" t="str">
        <f t="shared" si="1"/>
        <v>-</v>
      </c>
      <c r="S11" s="173"/>
      <c r="T11" s="47"/>
      <c r="U11" s="47"/>
      <c r="V11" s="47"/>
      <c r="W11" s="47"/>
      <c r="X11" s="47"/>
      <c r="Y11" s="47"/>
    </row>
    <row r="12" spans="1:25" s="46" customFormat="1" ht="15.75">
      <c r="A12" s="164"/>
      <c r="B12" s="164"/>
      <c r="C12" s="175"/>
      <c r="D12" s="175"/>
      <c r="E12" s="174"/>
      <c r="F12" s="167"/>
      <c r="G12" s="167"/>
      <c r="H12" s="167"/>
      <c r="I12" s="168"/>
      <c r="J12" s="169" t="s">
        <v>8</v>
      </c>
      <c r="K12" s="170"/>
      <c r="L12" s="171">
        <v>0</v>
      </c>
      <c r="M12" s="171">
        <v>0</v>
      </c>
      <c r="N12" s="171">
        <v>0</v>
      </c>
      <c r="O12" s="171">
        <v>0</v>
      </c>
      <c r="P12" s="171">
        <v>0</v>
      </c>
      <c r="Q12" s="171">
        <f t="shared" si="2"/>
        <v>0</v>
      </c>
      <c r="R12" s="172" t="str">
        <f t="shared" si="1"/>
        <v>-</v>
      </c>
      <c r="S12" s="173"/>
      <c r="T12" s="47"/>
      <c r="U12" s="47"/>
      <c r="V12" s="47"/>
      <c r="W12" s="47"/>
      <c r="X12" s="47"/>
      <c r="Y12" s="47"/>
    </row>
    <row r="13" spans="1:25" s="46" customFormat="1" ht="15.75">
      <c r="A13" s="164"/>
      <c r="B13" s="164"/>
      <c r="C13" s="175"/>
      <c r="D13" s="175"/>
      <c r="E13" s="174"/>
      <c r="F13" s="167"/>
      <c r="G13" s="167"/>
      <c r="H13" s="167"/>
      <c r="I13" s="168"/>
      <c r="J13" s="169" t="s">
        <v>8</v>
      </c>
      <c r="K13" s="170"/>
      <c r="L13" s="171">
        <v>0</v>
      </c>
      <c r="M13" s="171">
        <v>0</v>
      </c>
      <c r="N13" s="171">
        <v>0</v>
      </c>
      <c r="O13" s="171">
        <v>0</v>
      </c>
      <c r="P13" s="171">
        <v>0</v>
      </c>
      <c r="Q13" s="171">
        <f t="shared" si="2"/>
        <v>0</v>
      </c>
      <c r="R13" s="172" t="str">
        <f t="shared" si="1"/>
        <v>-</v>
      </c>
      <c r="S13" s="173"/>
      <c r="T13" s="47"/>
      <c r="U13" s="47"/>
      <c r="V13" s="47"/>
      <c r="W13" s="47"/>
      <c r="X13" s="47"/>
      <c r="Y13" s="47"/>
    </row>
    <row r="14" spans="1:25" s="46" customFormat="1" ht="15.75">
      <c r="A14" s="164"/>
      <c r="B14" s="164"/>
      <c r="C14" s="175"/>
      <c r="D14" s="175"/>
      <c r="E14" s="174"/>
      <c r="F14" s="167"/>
      <c r="G14" s="167"/>
      <c r="H14" s="167"/>
      <c r="I14" s="168"/>
      <c r="J14" s="169" t="s">
        <v>8</v>
      </c>
      <c r="K14" s="170"/>
      <c r="L14" s="171">
        <v>0</v>
      </c>
      <c r="M14" s="171">
        <v>0</v>
      </c>
      <c r="N14" s="171">
        <v>0</v>
      </c>
      <c r="O14" s="171">
        <v>0</v>
      </c>
      <c r="P14" s="171">
        <v>0</v>
      </c>
      <c r="Q14" s="171">
        <f t="shared" si="2"/>
        <v>0</v>
      </c>
      <c r="R14" s="172" t="str">
        <f t="shared" si="1"/>
        <v>-</v>
      </c>
      <c r="S14" s="173"/>
      <c r="T14" s="47"/>
      <c r="U14" s="47"/>
      <c r="V14" s="47"/>
      <c r="W14" s="47"/>
      <c r="X14" s="47"/>
      <c r="Y14" s="47"/>
    </row>
    <row r="15" spans="1:25" s="46" customFormat="1" ht="15.75">
      <c r="A15" s="164"/>
      <c r="B15" s="164"/>
      <c r="C15" s="175"/>
      <c r="D15" s="175"/>
      <c r="E15" s="174"/>
      <c r="F15" s="167"/>
      <c r="G15" s="167"/>
      <c r="H15" s="167"/>
      <c r="I15" s="168"/>
      <c r="J15" s="169" t="s">
        <v>8</v>
      </c>
      <c r="K15" s="170"/>
      <c r="L15" s="171">
        <v>0</v>
      </c>
      <c r="M15" s="171">
        <v>0</v>
      </c>
      <c r="N15" s="171">
        <v>0</v>
      </c>
      <c r="O15" s="171">
        <v>0</v>
      </c>
      <c r="P15" s="171">
        <v>0</v>
      </c>
      <c r="Q15" s="171">
        <f t="shared" si="2"/>
        <v>0</v>
      </c>
      <c r="R15" s="172" t="str">
        <f t="shared" si="1"/>
        <v>-</v>
      </c>
      <c r="S15" s="173"/>
      <c r="T15" s="47"/>
      <c r="U15" s="47"/>
      <c r="V15" s="47"/>
      <c r="W15" s="47"/>
      <c r="X15" s="47"/>
      <c r="Y15" s="47"/>
    </row>
    <row r="16" spans="1:25" s="46" customFormat="1" ht="15.75">
      <c r="A16" s="164"/>
      <c r="B16" s="164"/>
      <c r="C16" s="175"/>
      <c r="D16" s="175"/>
      <c r="E16" s="174"/>
      <c r="F16" s="167"/>
      <c r="G16" s="167"/>
      <c r="H16" s="167"/>
      <c r="I16" s="168"/>
      <c r="J16" s="169" t="s">
        <v>8</v>
      </c>
      <c r="K16" s="170"/>
      <c r="L16" s="171">
        <v>0</v>
      </c>
      <c r="M16" s="171">
        <v>0</v>
      </c>
      <c r="N16" s="171">
        <v>0</v>
      </c>
      <c r="O16" s="171">
        <v>0</v>
      </c>
      <c r="P16" s="171">
        <v>0</v>
      </c>
      <c r="Q16" s="171">
        <f t="shared" si="2"/>
        <v>0</v>
      </c>
      <c r="R16" s="172" t="str">
        <f t="shared" si="1"/>
        <v>-</v>
      </c>
      <c r="S16" s="173"/>
      <c r="T16" s="47"/>
      <c r="U16" s="47"/>
      <c r="V16" s="47"/>
      <c r="W16" s="47"/>
      <c r="X16" s="47"/>
      <c r="Y16" s="47"/>
    </row>
    <row r="17" spans="1:25" s="46" customFormat="1" ht="15.75">
      <c r="A17" s="164"/>
      <c r="B17" s="164"/>
      <c r="C17" s="175"/>
      <c r="D17" s="175"/>
      <c r="E17" s="174"/>
      <c r="F17" s="167"/>
      <c r="G17" s="167"/>
      <c r="H17" s="167"/>
      <c r="I17" s="168"/>
      <c r="J17" s="169" t="s">
        <v>8</v>
      </c>
      <c r="K17" s="170"/>
      <c r="L17" s="171">
        <v>0</v>
      </c>
      <c r="M17" s="171">
        <v>0</v>
      </c>
      <c r="N17" s="171">
        <v>0</v>
      </c>
      <c r="O17" s="171">
        <v>0</v>
      </c>
      <c r="P17" s="171">
        <v>0</v>
      </c>
      <c r="Q17" s="171">
        <f t="shared" si="2"/>
        <v>0</v>
      </c>
      <c r="R17" s="172" t="str">
        <f t="shared" si="1"/>
        <v>-</v>
      </c>
      <c r="S17" s="173"/>
      <c r="T17" s="47"/>
      <c r="U17" s="47"/>
      <c r="V17" s="47"/>
      <c r="W17" s="47"/>
      <c r="X17" s="47"/>
      <c r="Y17" s="47"/>
    </row>
    <row r="18" spans="1:25" s="46" customFormat="1" ht="15.75">
      <c r="A18" s="164"/>
      <c r="B18" s="164"/>
      <c r="C18" s="175"/>
      <c r="D18" s="175"/>
      <c r="E18" s="174"/>
      <c r="F18" s="167"/>
      <c r="G18" s="167"/>
      <c r="H18" s="167"/>
      <c r="I18" s="168"/>
      <c r="J18" s="169" t="s">
        <v>8</v>
      </c>
      <c r="K18" s="170"/>
      <c r="L18" s="171">
        <v>0</v>
      </c>
      <c r="M18" s="171">
        <v>0</v>
      </c>
      <c r="N18" s="171">
        <v>0</v>
      </c>
      <c r="O18" s="171">
        <v>0</v>
      </c>
      <c r="P18" s="171">
        <v>0</v>
      </c>
      <c r="Q18" s="171">
        <f t="shared" si="2"/>
        <v>0</v>
      </c>
      <c r="R18" s="172" t="str">
        <f t="shared" si="1"/>
        <v>-</v>
      </c>
      <c r="S18" s="173"/>
      <c r="T18" s="47"/>
      <c r="U18" s="47"/>
      <c r="V18" s="47"/>
      <c r="W18" s="47"/>
      <c r="X18" s="47"/>
      <c r="Y18" s="47"/>
    </row>
    <row r="19" spans="1:25" s="46" customFormat="1" ht="15.75">
      <c r="A19" s="164"/>
      <c r="B19" s="164"/>
      <c r="C19" s="175"/>
      <c r="D19" s="175"/>
      <c r="E19" s="174"/>
      <c r="F19" s="167"/>
      <c r="G19" s="167"/>
      <c r="H19" s="167"/>
      <c r="I19" s="168"/>
      <c r="J19" s="169" t="s">
        <v>8</v>
      </c>
      <c r="K19" s="170"/>
      <c r="L19" s="171">
        <v>0</v>
      </c>
      <c r="M19" s="171">
        <v>0</v>
      </c>
      <c r="N19" s="171">
        <v>0</v>
      </c>
      <c r="O19" s="171">
        <v>0</v>
      </c>
      <c r="P19" s="171">
        <v>0</v>
      </c>
      <c r="Q19" s="171">
        <f t="shared" si="2"/>
        <v>0</v>
      </c>
      <c r="R19" s="172" t="str">
        <f t="shared" si="1"/>
        <v>-</v>
      </c>
      <c r="S19" s="173"/>
      <c r="T19" s="47"/>
      <c r="U19" s="47"/>
      <c r="V19" s="47"/>
      <c r="W19" s="47"/>
      <c r="X19" s="47"/>
      <c r="Y19" s="47"/>
    </row>
    <row r="20" spans="1:25" s="46" customFormat="1" ht="15.75">
      <c r="A20" s="164"/>
      <c r="B20" s="164"/>
      <c r="C20" s="175"/>
      <c r="D20" s="175"/>
      <c r="E20" s="174"/>
      <c r="F20" s="167"/>
      <c r="G20" s="167"/>
      <c r="H20" s="167"/>
      <c r="I20" s="168"/>
      <c r="J20" s="169" t="s">
        <v>8</v>
      </c>
      <c r="K20" s="170"/>
      <c r="L20" s="171">
        <v>0</v>
      </c>
      <c r="M20" s="171">
        <v>0</v>
      </c>
      <c r="N20" s="171">
        <v>0</v>
      </c>
      <c r="O20" s="171">
        <v>0</v>
      </c>
      <c r="P20" s="171">
        <v>0</v>
      </c>
      <c r="Q20" s="171">
        <f t="shared" si="2"/>
        <v>0</v>
      </c>
      <c r="R20" s="172" t="str">
        <f t="shared" si="1"/>
        <v>-</v>
      </c>
      <c r="S20" s="173"/>
      <c r="T20" s="47"/>
      <c r="U20" s="47"/>
      <c r="V20" s="47"/>
      <c r="W20" s="47"/>
      <c r="X20" s="47"/>
      <c r="Y20" s="47"/>
    </row>
    <row r="21" spans="1:25" s="46" customFormat="1" ht="15.75">
      <c r="A21" s="164"/>
      <c r="B21" s="164"/>
      <c r="C21" s="175"/>
      <c r="D21" s="175"/>
      <c r="E21" s="174"/>
      <c r="F21" s="167"/>
      <c r="G21" s="167"/>
      <c r="H21" s="167"/>
      <c r="I21" s="168"/>
      <c r="J21" s="169" t="s">
        <v>8</v>
      </c>
      <c r="K21" s="170"/>
      <c r="L21" s="171">
        <v>0</v>
      </c>
      <c r="M21" s="171">
        <v>0</v>
      </c>
      <c r="N21" s="171">
        <v>0</v>
      </c>
      <c r="O21" s="171">
        <v>0</v>
      </c>
      <c r="P21" s="171">
        <v>0</v>
      </c>
      <c r="Q21" s="171">
        <f t="shared" si="2"/>
        <v>0</v>
      </c>
      <c r="R21" s="172" t="str">
        <f t="shared" si="1"/>
        <v>-</v>
      </c>
      <c r="S21" s="173"/>
      <c r="T21" s="47"/>
      <c r="U21" s="47"/>
      <c r="V21" s="47"/>
      <c r="W21" s="47"/>
      <c r="X21" s="47"/>
      <c r="Y21" s="47"/>
    </row>
    <row r="22" spans="1:25" s="46" customFormat="1" ht="15.75">
      <c r="A22" s="164"/>
      <c r="B22" s="164"/>
      <c r="C22" s="175"/>
      <c r="D22" s="175"/>
      <c r="E22" s="174"/>
      <c r="F22" s="167"/>
      <c r="G22" s="167"/>
      <c r="H22" s="167"/>
      <c r="I22" s="168"/>
      <c r="J22" s="169" t="s">
        <v>8</v>
      </c>
      <c r="K22" s="170"/>
      <c r="L22" s="171">
        <v>0</v>
      </c>
      <c r="M22" s="171">
        <v>0</v>
      </c>
      <c r="N22" s="171">
        <v>0</v>
      </c>
      <c r="O22" s="171">
        <v>0</v>
      </c>
      <c r="P22" s="171">
        <v>0</v>
      </c>
      <c r="Q22" s="171">
        <f t="shared" si="2"/>
        <v>0</v>
      </c>
      <c r="R22" s="172" t="str">
        <f t="shared" si="1"/>
        <v>-</v>
      </c>
      <c r="S22" s="173"/>
      <c r="T22" s="47"/>
      <c r="U22" s="47"/>
      <c r="V22" s="47"/>
      <c r="W22" s="47"/>
      <c r="X22" s="47"/>
      <c r="Y22" s="47"/>
    </row>
    <row r="23" spans="1:25" s="46" customFormat="1" ht="15.75">
      <c r="A23" s="164"/>
      <c r="B23" s="164"/>
      <c r="C23" s="175"/>
      <c r="D23" s="175"/>
      <c r="E23" s="174"/>
      <c r="F23" s="167"/>
      <c r="G23" s="167"/>
      <c r="H23" s="167"/>
      <c r="I23" s="168"/>
      <c r="J23" s="169" t="s">
        <v>8</v>
      </c>
      <c r="K23" s="170"/>
      <c r="L23" s="171">
        <v>0</v>
      </c>
      <c r="M23" s="171">
        <v>0</v>
      </c>
      <c r="N23" s="171">
        <v>0</v>
      </c>
      <c r="O23" s="171">
        <v>0</v>
      </c>
      <c r="P23" s="171">
        <v>0</v>
      </c>
      <c r="Q23" s="171">
        <f t="shared" si="2"/>
        <v>0</v>
      </c>
      <c r="R23" s="172" t="str">
        <f t="shared" si="1"/>
        <v>-</v>
      </c>
      <c r="S23" s="173"/>
      <c r="T23" s="47"/>
      <c r="U23" s="47"/>
      <c r="V23" s="47"/>
      <c r="W23" s="47"/>
      <c r="X23" s="47"/>
      <c r="Y23" s="47"/>
    </row>
    <row r="24" spans="1:25" s="46" customFormat="1" ht="15.75">
      <c r="A24" s="164"/>
      <c r="B24" s="164"/>
      <c r="C24" s="175"/>
      <c r="D24" s="175"/>
      <c r="E24" s="174"/>
      <c r="F24" s="167"/>
      <c r="G24" s="167"/>
      <c r="H24" s="167"/>
      <c r="I24" s="168"/>
      <c r="J24" s="169" t="s">
        <v>8</v>
      </c>
      <c r="K24" s="170"/>
      <c r="L24" s="171">
        <v>0</v>
      </c>
      <c r="M24" s="171">
        <v>0</v>
      </c>
      <c r="N24" s="171">
        <v>0</v>
      </c>
      <c r="O24" s="171">
        <v>0</v>
      </c>
      <c r="P24" s="171">
        <v>0</v>
      </c>
      <c r="Q24" s="171">
        <f t="shared" si="2"/>
        <v>0</v>
      </c>
      <c r="R24" s="172" t="str">
        <f t="shared" si="1"/>
        <v>-</v>
      </c>
      <c r="S24" s="173"/>
      <c r="T24" s="47"/>
      <c r="U24" s="47"/>
      <c r="V24" s="47"/>
      <c r="W24" s="47"/>
      <c r="X24" s="47"/>
      <c r="Y24" s="47"/>
    </row>
    <row r="25" spans="1:25" s="46" customFormat="1" ht="15.75">
      <c r="A25" s="164"/>
      <c r="B25" s="164"/>
      <c r="C25" s="175"/>
      <c r="D25" s="175"/>
      <c r="E25" s="174"/>
      <c r="F25" s="167"/>
      <c r="G25" s="167"/>
      <c r="H25" s="167"/>
      <c r="I25" s="168"/>
      <c r="J25" s="169" t="s">
        <v>8</v>
      </c>
      <c r="K25" s="170"/>
      <c r="L25" s="171">
        <v>0</v>
      </c>
      <c r="M25" s="171">
        <v>0</v>
      </c>
      <c r="N25" s="171">
        <v>0</v>
      </c>
      <c r="O25" s="171">
        <v>0</v>
      </c>
      <c r="P25" s="171">
        <v>0</v>
      </c>
      <c r="Q25" s="171">
        <f t="shared" si="2"/>
        <v>0</v>
      </c>
      <c r="R25" s="172" t="str">
        <f t="shared" si="1"/>
        <v>-</v>
      </c>
      <c r="S25" s="173"/>
      <c r="T25" s="47"/>
      <c r="U25" s="47"/>
      <c r="V25" s="47"/>
      <c r="W25" s="47"/>
      <c r="X25" s="47"/>
      <c r="Y25" s="47"/>
    </row>
    <row r="26" spans="1:25" s="46" customFormat="1" ht="15.75">
      <c r="A26" s="164"/>
      <c r="B26" s="164"/>
      <c r="C26" s="175"/>
      <c r="D26" s="175"/>
      <c r="E26" s="174"/>
      <c r="F26" s="167"/>
      <c r="G26" s="167"/>
      <c r="H26" s="167"/>
      <c r="I26" s="168"/>
      <c r="J26" s="169" t="s">
        <v>8</v>
      </c>
      <c r="K26" s="170"/>
      <c r="L26" s="171">
        <v>0</v>
      </c>
      <c r="M26" s="171">
        <v>0</v>
      </c>
      <c r="N26" s="171">
        <v>0</v>
      </c>
      <c r="O26" s="171">
        <v>0</v>
      </c>
      <c r="P26" s="171">
        <v>0</v>
      </c>
      <c r="Q26" s="171">
        <f t="shared" si="2"/>
        <v>0</v>
      </c>
      <c r="R26" s="172" t="str">
        <f t="shared" si="1"/>
        <v>-</v>
      </c>
      <c r="S26" s="173"/>
      <c r="T26" s="47"/>
      <c r="U26" s="47"/>
      <c r="V26" s="47"/>
      <c r="W26" s="47"/>
      <c r="X26" s="47"/>
      <c r="Y26" s="47"/>
    </row>
    <row r="27" spans="1:25" s="46" customFormat="1" ht="15.75">
      <c r="A27" s="164"/>
      <c r="B27" s="164"/>
      <c r="C27" s="175"/>
      <c r="D27" s="175"/>
      <c r="E27" s="174"/>
      <c r="F27" s="167"/>
      <c r="G27" s="167"/>
      <c r="H27" s="167"/>
      <c r="I27" s="168"/>
      <c r="J27" s="169" t="s">
        <v>8</v>
      </c>
      <c r="K27" s="170"/>
      <c r="L27" s="171">
        <v>0</v>
      </c>
      <c r="M27" s="171">
        <v>0</v>
      </c>
      <c r="N27" s="171">
        <v>0</v>
      </c>
      <c r="O27" s="171">
        <v>0</v>
      </c>
      <c r="P27" s="171">
        <v>0</v>
      </c>
      <c r="Q27" s="171">
        <f t="shared" si="2"/>
        <v>0</v>
      </c>
      <c r="R27" s="172" t="str">
        <f t="shared" si="1"/>
        <v>-</v>
      </c>
      <c r="S27" s="173"/>
      <c r="T27" s="47"/>
      <c r="U27" s="47"/>
      <c r="V27" s="47"/>
      <c r="W27" s="47"/>
      <c r="X27" s="47"/>
      <c r="Y27" s="47"/>
    </row>
    <row r="28" spans="1:25" s="46" customFormat="1" ht="15.75">
      <c r="A28" s="164"/>
      <c r="B28" s="164"/>
      <c r="C28" s="175"/>
      <c r="D28" s="175"/>
      <c r="E28" s="174"/>
      <c r="F28" s="167"/>
      <c r="G28" s="167"/>
      <c r="H28" s="167"/>
      <c r="I28" s="168"/>
      <c r="J28" s="169" t="s">
        <v>8</v>
      </c>
      <c r="K28" s="170"/>
      <c r="L28" s="171">
        <v>0</v>
      </c>
      <c r="M28" s="171">
        <v>0</v>
      </c>
      <c r="N28" s="171">
        <v>0</v>
      </c>
      <c r="O28" s="171">
        <v>0</v>
      </c>
      <c r="P28" s="171">
        <v>0</v>
      </c>
      <c r="Q28" s="171">
        <f t="shared" si="2"/>
        <v>0</v>
      </c>
      <c r="R28" s="172" t="str">
        <f t="shared" si="1"/>
        <v>-</v>
      </c>
      <c r="S28" s="173"/>
      <c r="T28" s="47"/>
      <c r="U28" s="47"/>
      <c r="V28" s="47"/>
      <c r="W28" s="47"/>
      <c r="X28" s="47"/>
      <c r="Y28" s="47"/>
    </row>
    <row r="29" spans="1:25" s="46" customFormat="1" ht="15.75">
      <c r="A29" s="164"/>
      <c r="B29" s="164"/>
      <c r="C29" s="175"/>
      <c r="D29" s="175"/>
      <c r="E29" s="174"/>
      <c r="F29" s="167"/>
      <c r="G29" s="167"/>
      <c r="H29" s="167"/>
      <c r="I29" s="168"/>
      <c r="J29" s="169" t="s">
        <v>8</v>
      </c>
      <c r="K29" s="170"/>
      <c r="L29" s="171">
        <v>0</v>
      </c>
      <c r="M29" s="171">
        <v>0</v>
      </c>
      <c r="N29" s="171">
        <v>0</v>
      </c>
      <c r="O29" s="171">
        <v>0</v>
      </c>
      <c r="P29" s="171">
        <v>0</v>
      </c>
      <c r="Q29" s="171">
        <f t="shared" si="2"/>
        <v>0</v>
      </c>
      <c r="R29" s="172" t="str">
        <f t="shared" si="1"/>
        <v>-</v>
      </c>
      <c r="S29" s="173"/>
      <c r="T29" s="47"/>
      <c r="U29" s="47"/>
      <c r="V29" s="47"/>
      <c r="W29" s="47"/>
      <c r="X29" s="47"/>
      <c r="Y29" s="47"/>
    </row>
    <row r="30" spans="1:25" s="46" customFormat="1" ht="15.75">
      <c r="A30" s="164"/>
      <c r="B30" s="164"/>
      <c r="C30" s="175"/>
      <c r="D30" s="175"/>
      <c r="E30" s="174"/>
      <c r="F30" s="167"/>
      <c r="G30" s="167"/>
      <c r="H30" s="167"/>
      <c r="I30" s="168"/>
      <c r="J30" s="169" t="s">
        <v>8</v>
      </c>
      <c r="K30" s="170"/>
      <c r="L30" s="171">
        <v>0</v>
      </c>
      <c r="M30" s="171">
        <v>0</v>
      </c>
      <c r="N30" s="171">
        <v>0</v>
      </c>
      <c r="O30" s="171">
        <v>0</v>
      </c>
      <c r="P30" s="171">
        <v>0</v>
      </c>
      <c r="Q30" s="171">
        <f t="shared" si="2"/>
        <v>0</v>
      </c>
      <c r="R30" s="172" t="str">
        <f t="shared" si="1"/>
        <v>-</v>
      </c>
      <c r="S30" s="173"/>
      <c r="T30" s="47"/>
      <c r="U30" s="47"/>
      <c r="V30" s="47"/>
      <c r="W30" s="47"/>
      <c r="X30" s="47"/>
      <c r="Y30" s="47"/>
    </row>
    <row r="31" spans="1:25" s="46" customFormat="1" ht="15.75">
      <c r="A31" s="164"/>
      <c r="B31" s="164"/>
      <c r="C31" s="175"/>
      <c r="D31" s="175"/>
      <c r="E31" s="174"/>
      <c r="F31" s="167"/>
      <c r="G31" s="167"/>
      <c r="H31" s="167"/>
      <c r="I31" s="168"/>
      <c r="J31" s="169" t="s">
        <v>8</v>
      </c>
      <c r="K31" s="170"/>
      <c r="L31" s="171">
        <v>0</v>
      </c>
      <c r="M31" s="171">
        <v>0</v>
      </c>
      <c r="N31" s="171">
        <v>0</v>
      </c>
      <c r="O31" s="171">
        <v>0</v>
      </c>
      <c r="P31" s="171">
        <v>0</v>
      </c>
      <c r="Q31" s="171">
        <f t="shared" si="2"/>
        <v>0</v>
      </c>
      <c r="R31" s="172" t="str">
        <f t="shared" si="1"/>
        <v>-</v>
      </c>
      <c r="S31" s="173"/>
      <c r="T31" s="47"/>
      <c r="U31" s="47"/>
      <c r="V31" s="47"/>
      <c r="W31" s="47"/>
      <c r="X31" s="47"/>
      <c r="Y31" s="47"/>
    </row>
    <row r="32" spans="1:25" s="46" customFormat="1" ht="15.75">
      <c r="A32" s="164"/>
      <c r="B32" s="164"/>
      <c r="C32" s="175"/>
      <c r="D32" s="175"/>
      <c r="E32" s="174"/>
      <c r="F32" s="167"/>
      <c r="G32" s="167"/>
      <c r="H32" s="167"/>
      <c r="I32" s="168"/>
      <c r="J32" s="169" t="s">
        <v>8</v>
      </c>
      <c r="K32" s="170"/>
      <c r="L32" s="171">
        <v>0</v>
      </c>
      <c r="M32" s="171">
        <v>0</v>
      </c>
      <c r="N32" s="171">
        <v>0</v>
      </c>
      <c r="O32" s="171">
        <v>0</v>
      </c>
      <c r="P32" s="171">
        <v>0</v>
      </c>
      <c r="Q32" s="171">
        <f t="shared" si="2"/>
        <v>0</v>
      </c>
      <c r="R32" s="172" t="str">
        <f t="shared" si="1"/>
        <v>-</v>
      </c>
      <c r="S32" s="173"/>
      <c r="T32" s="47"/>
      <c r="U32" s="47"/>
      <c r="V32" s="47"/>
      <c r="W32" s="47"/>
      <c r="X32" s="47"/>
      <c r="Y32" s="47"/>
    </row>
    <row r="33" spans="1:25" s="46" customFormat="1" ht="15.75">
      <c r="A33" s="164"/>
      <c r="B33" s="164"/>
      <c r="C33" s="175"/>
      <c r="D33" s="175"/>
      <c r="E33" s="174"/>
      <c r="F33" s="167"/>
      <c r="G33" s="167"/>
      <c r="H33" s="167"/>
      <c r="I33" s="168"/>
      <c r="J33" s="169" t="s">
        <v>8</v>
      </c>
      <c r="K33" s="170"/>
      <c r="L33" s="171">
        <v>0</v>
      </c>
      <c r="M33" s="171">
        <v>0</v>
      </c>
      <c r="N33" s="171">
        <v>0</v>
      </c>
      <c r="O33" s="171">
        <v>0</v>
      </c>
      <c r="P33" s="171">
        <v>0</v>
      </c>
      <c r="Q33" s="171">
        <f t="shared" si="2"/>
        <v>0</v>
      </c>
      <c r="R33" s="172" t="str">
        <f t="shared" si="1"/>
        <v>-</v>
      </c>
      <c r="S33" s="173"/>
      <c r="T33" s="47"/>
      <c r="U33" s="47"/>
      <c r="V33" s="47"/>
      <c r="W33" s="47"/>
      <c r="X33" s="47"/>
      <c r="Y33" s="47"/>
    </row>
    <row r="34" spans="1:25" s="46" customFormat="1">
      <c r="J34" s="51"/>
      <c r="L34" s="49"/>
    </row>
    <row r="35" spans="1:25" s="46" customFormat="1">
      <c r="J35" s="51"/>
    </row>
    <row r="36" spans="1:25"/>
    <row r="37" spans="1:25"/>
    <row r="38" spans="1:25"/>
    <row r="39" spans="1:25"/>
    <row r="40" spans="1:25"/>
    <row r="41" spans="1:25"/>
    <row r="42" spans="1:25"/>
    <row r="43" spans="1:25"/>
    <row r="44" spans="1:25"/>
    <row r="45" spans="1:25"/>
    <row r="46" spans="1:25"/>
    <row r="47" spans="1:25"/>
    <row r="48" spans="1:25"/>
    <row r="49"/>
    <row r="50"/>
    <row r="51"/>
  </sheetData>
  <mergeCells count="2">
    <mergeCell ref="J1:S1"/>
    <mergeCell ref="C1:I1"/>
  </mergeCells>
  <conditionalFormatting sqref="R4:S33">
    <cfRule type="cellIs" dxfId="5" priority="1" operator="equal">
      <formula>"الاعتمادات تساوي إجمالي التكاليف"</formula>
    </cfRule>
    <cfRule type="cellIs" dxfId="4" priority="2" operator="equal">
      <formula>"الاعتمادات لا تساوي إجمالي التكاليف"</formula>
    </cfRule>
    <cfRule type="cellIs" dxfId="3" priority="3" operator="equal">
      <formula>"""الاعتمادات لا تساوي إجماي التكاليف"""</formula>
    </cfRule>
  </conditionalFormatting>
  <dataValidations count="7">
    <dataValidation type="list" allowBlank="1" showInputMessage="1" showErrorMessage="1" sqref="G4:G33" xr:uid="{00000000-0002-0000-0700-000000000000}">
      <formula1>"التحول والتطوير, التشغيل والصيانة, التطوير والتشغيل"</formula1>
    </dataValidation>
    <dataValidation type="list" allowBlank="1" showInputMessage="1" showErrorMessage="1" sqref="F4:F33" xr:uid="{00000000-0002-0000-0700-000001000000}">
      <formula1>"منخفض, متوسط, عالي"</formula1>
    </dataValidation>
    <dataValidation type="custom" allowBlank="1" showInputMessage="1" showErrorMessage="1" sqref="L4:L33" xr:uid="{00000000-0002-0000-0700-000002000000}">
      <formula1>H4&lt;&gt;"Opex"</formula1>
    </dataValidation>
    <dataValidation type="custom" allowBlank="1" showInputMessage="1" showErrorMessage="1" sqref="Q4:Q33" xr:uid="{00000000-0002-0000-0700-000003000000}">
      <formula1>Y4="آخرى"</formula1>
    </dataValidation>
    <dataValidation type="custom" allowBlank="1" showInputMessage="1" showErrorMessage="1" sqref="Q4:Q33" xr:uid="{00000000-0002-0000-0700-000004000000}">
      <formula1>#REF!&lt;&gt;"Opex"</formula1>
    </dataValidation>
    <dataValidation type="custom" allowBlank="1" showInputMessage="1" showErrorMessage="1" sqref="M4:P33" xr:uid="{00000000-0002-0000-0700-000005000000}">
      <formula1>L4&lt;&gt;"Opex"</formula1>
    </dataValidation>
    <dataValidation type="custom" allowBlank="1" showInputMessage="1" showErrorMessage="1" sqref="S4:S33" xr:uid="{00000000-0002-0000-0700-000006000000}">
      <formula1>M4&lt;&gt;"Opex"</formula1>
    </dataValidation>
  </dataValidation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7000000}">
          <x14:formula1>
            <xm:f>parameters!$J$1:$J$365</xm:f>
          </x14:formula1>
          <xm:sqref>E5:E33</xm:sqref>
        </x14:dataValidation>
        <x14:dataValidation type="list" allowBlank="1" showInputMessage="1" showErrorMessage="1" xr:uid="{00000000-0002-0000-0700-000008000000}">
          <x14:formula1>
            <xm:f>parameters!$A$1:$A$11</xm:f>
          </x14:formula1>
          <xm:sqref>H4:H33</xm:sqref>
        </x14:dataValidation>
        <x14:dataValidation type="list" allowBlank="1" showInputMessage="1" showErrorMessage="1" xr:uid="{00000000-0002-0000-0700-000009000000}">
          <x14:formula1>
            <xm:f>parameters!$M$1:$M$2</xm:f>
          </x14:formula1>
          <xm:sqref>Y4:Y33 T4:V33</xm:sqref>
        </x14:dataValidation>
        <x14:dataValidation type="list" allowBlank="1" showInputMessage="1" showErrorMessage="1" xr:uid="{00000000-0002-0000-0700-00000A000000}">
          <x14:formula1>
            <xm:f>parameters!$K$1:$K$4</xm:f>
          </x14:formula1>
          <xm:sqref>W4:W33</xm:sqref>
        </x14:dataValidation>
        <x14:dataValidation type="list" allowBlank="1" showInputMessage="1" showErrorMessage="1" xr:uid="{00000000-0002-0000-0700-00000B000000}">
          <x14:formula1>
            <xm:f>parameters!$L$1:$L$4</xm:f>
          </x14:formula1>
          <xm:sqref>X4:X33</xm:sqref>
        </x14:dataValidation>
        <x14:dataValidation type="list" allowBlank="1" showInputMessage="1" showErrorMessage="1" xr:uid="{00000000-0002-0000-0700-00000C000000}">
          <x14:formula1>
            <xm:f>parameters!$J$1:$J$372</xm:f>
          </x14:formula1>
          <xm:sqref>E4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E50"/>
  <sheetViews>
    <sheetView showGridLines="0" rightToLeft="1" zoomScaleNormal="100" workbookViewId="0">
      <selection activeCell="C3" sqref="C3"/>
    </sheetView>
  </sheetViews>
  <sheetFormatPr defaultColWidth="0" defaultRowHeight="12.75" zeroHeight="1"/>
  <cols>
    <col min="1" max="1" width="5.85546875" style="10" customWidth="1"/>
    <col min="2" max="2" width="18.5703125" style="10" customWidth="1"/>
    <col min="3" max="3" width="38.42578125" style="10" customWidth="1"/>
    <col min="4" max="4" width="29" style="10" customWidth="1"/>
    <col min="5" max="5" width="29.85546875" style="10" bestFit="1" customWidth="1"/>
    <col min="6" max="6" width="26" style="10" customWidth="1"/>
    <col min="7" max="7" width="35" style="10" customWidth="1"/>
    <col min="8" max="8" width="32" style="10" customWidth="1"/>
    <col min="9" max="9" width="31.5703125" style="10" customWidth="1"/>
    <col min="10" max="10" width="24.42578125" style="10" customWidth="1"/>
    <col min="11" max="11" width="23.28515625" style="10" bestFit="1" customWidth="1"/>
    <col min="12" max="12" width="18.5703125" style="10" bestFit="1" customWidth="1"/>
    <col min="13" max="13" width="27" style="10" bestFit="1" customWidth="1"/>
    <col min="14" max="14" width="26.85546875" style="10" customWidth="1"/>
    <col min="15" max="15" width="19.140625" style="10" bestFit="1" customWidth="1"/>
    <col min="16" max="16" width="22" style="10" customWidth="1"/>
    <col min="17" max="21" width="18.5703125" style="10" customWidth="1"/>
    <col min="22" max="22" width="24.140625" style="10" customWidth="1"/>
    <col min="23" max="23" width="24.42578125" style="10" bestFit="1" customWidth="1"/>
    <col min="24" max="25" width="18.42578125" style="10" hidden="1" customWidth="1"/>
    <col min="26" max="26" width="18" style="10" hidden="1" customWidth="1"/>
    <col min="27" max="27" width="11" style="10" hidden="1" customWidth="1"/>
    <col min="28" max="28" width="12" style="10" hidden="1" customWidth="1"/>
    <col min="29" max="31" width="10.42578125" style="10" hidden="1" customWidth="1"/>
    <col min="32" max="16384" width="0" style="10" hidden="1"/>
  </cols>
  <sheetData>
    <row r="1" spans="2:28" s="55" customFormat="1" ht="15.75">
      <c r="B1" s="143">
        <v>5.0999999999999996</v>
      </c>
      <c r="C1" s="236" t="s">
        <v>121</v>
      </c>
      <c r="D1" s="236"/>
      <c r="E1" s="236"/>
      <c r="F1" s="236"/>
    </row>
    <row r="2" spans="2:28">
      <c r="C2" s="16"/>
      <c r="D2" s="12"/>
      <c r="E2" s="17"/>
      <c r="K2" s="13">
        <f t="shared" ref="K2:O2" si="0">+SUBTOTAL(9,K5:K34)</f>
        <v>0</v>
      </c>
      <c r="L2" s="13">
        <f t="shared" si="0"/>
        <v>60000000</v>
      </c>
      <c r="M2" s="13">
        <f t="shared" si="0"/>
        <v>30000000</v>
      </c>
      <c r="N2" s="13">
        <f t="shared" si="0"/>
        <v>22000000</v>
      </c>
      <c r="O2" s="13">
        <f t="shared" si="0"/>
        <v>20000000</v>
      </c>
      <c r="P2" s="13">
        <f t="shared" ref="P2:U2" si="1">+SUBTOTAL(9,P5:P34)</f>
        <v>48000000</v>
      </c>
      <c r="Q2" s="13">
        <f t="shared" si="1"/>
        <v>20000000</v>
      </c>
      <c r="R2" s="13">
        <f t="shared" si="1"/>
        <v>16000000</v>
      </c>
      <c r="S2" s="13">
        <f t="shared" si="1"/>
        <v>12000000</v>
      </c>
      <c r="T2" s="13">
        <f t="shared" si="1"/>
        <v>0</v>
      </c>
      <c r="U2" s="13">
        <f t="shared" si="1"/>
        <v>0</v>
      </c>
      <c r="V2" s="18"/>
      <c r="W2" s="18"/>
      <c r="X2" s="19"/>
      <c r="Y2" s="19"/>
      <c r="Z2" s="19"/>
      <c r="AA2" s="19"/>
      <c r="AB2" s="19"/>
    </row>
    <row r="3" spans="2:28" s="52" customFormat="1" ht="31.5">
      <c r="B3" s="216" t="s">
        <v>122</v>
      </c>
      <c r="C3" s="216" t="s">
        <v>123</v>
      </c>
      <c r="D3" s="216" t="s">
        <v>124</v>
      </c>
      <c r="E3" s="216" t="s">
        <v>125</v>
      </c>
      <c r="F3" s="216" t="s">
        <v>126</v>
      </c>
      <c r="G3" s="216" t="s">
        <v>127</v>
      </c>
      <c r="H3" s="216" t="s">
        <v>128</v>
      </c>
      <c r="I3" s="216" t="s">
        <v>129</v>
      </c>
      <c r="J3" s="216" t="s">
        <v>130</v>
      </c>
      <c r="K3" s="216" t="s">
        <v>131</v>
      </c>
      <c r="L3" s="216" t="s">
        <v>132</v>
      </c>
      <c r="M3" s="216" t="s">
        <v>133</v>
      </c>
      <c r="N3" s="216" t="s">
        <v>134</v>
      </c>
      <c r="O3" s="216" t="s">
        <v>135</v>
      </c>
      <c r="P3" s="216" t="s">
        <v>136</v>
      </c>
      <c r="Q3" s="217">
        <v>2024</v>
      </c>
      <c r="R3" s="217">
        <f t="shared" ref="R3:S3" si="2">+Q3+1</f>
        <v>2025</v>
      </c>
      <c r="S3" s="217">
        <f t="shared" si="2"/>
        <v>2026</v>
      </c>
      <c r="T3" s="218" t="str">
        <f>+S3+1&amp;" وما بعدها"</f>
        <v>2027 وما بعدها</v>
      </c>
      <c r="U3" s="216" t="s">
        <v>137</v>
      </c>
      <c r="V3" s="216" t="s">
        <v>138</v>
      </c>
      <c r="W3" s="216" t="s">
        <v>139</v>
      </c>
      <c r="X3" s="31"/>
      <c r="Y3" s="31"/>
      <c r="Z3" s="31"/>
      <c r="AA3" s="31"/>
      <c r="AB3" s="31"/>
    </row>
    <row r="4" spans="2:28" s="20" customFormat="1" ht="38.25">
      <c r="B4" s="151" t="s">
        <v>140</v>
      </c>
      <c r="C4" s="151" t="s">
        <v>141</v>
      </c>
      <c r="D4" s="151" t="s">
        <v>142</v>
      </c>
      <c r="E4" s="151" t="s">
        <v>143</v>
      </c>
      <c r="F4" s="151" t="s">
        <v>144</v>
      </c>
      <c r="G4" s="151" t="s">
        <v>145</v>
      </c>
      <c r="H4" s="151" t="s">
        <v>146</v>
      </c>
      <c r="I4" s="151" t="s">
        <v>147</v>
      </c>
      <c r="J4" s="151" t="s">
        <v>148</v>
      </c>
      <c r="K4" s="151" t="s">
        <v>149</v>
      </c>
      <c r="L4" s="151" t="s">
        <v>150</v>
      </c>
      <c r="M4" s="151" t="s">
        <v>151</v>
      </c>
      <c r="N4" s="151" t="s">
        <v>152</v>
      </c>
      <c r="O4" s="151" t="s">
        <v>153</v>
      </c>
      <c r="P4" s="151" t="s">
        <v>154</v>
      </c>
      <c r="Q4" s="151" t="s">
        <v>155</v>
      </c>
      <c r="R4" s="151" t="s">
        <v>155</v>
      </c>
      <c r="S4" s="151" t="s">
        <v>155</v>
      </c>
      <c r="T4" s="151" t="s">
        <v>156</v>
      </c>
      <c r="U4" s="151" t="s">
        <v>157</v>
      </c>
      <c r="V4" s="151" t="s">
        <v>158</v>
      </c>
      <c r="W4" s="151" t="s">
        <v>159</v>
      </c>
      <c r="X4" s="21"/>
      <c r="Y4" s="21"/>
      <c r="Z4" s="21"/>
      <c r="AA4" s="21"/>
      <c r="AB4" s="21"/>
    </row>
    <row r="5" spans="2:28" s="20" customFormat="1" ht="38.25">
      <c r="B5" s="144" t="s">
        <v>160</v>
      </c>
      <c r="C5" s="145" t="s">
        <v>161</v>
      </c>
      <c r="D5" s="145" t="s">
        <v>162</v>
      </c>
      <c r="E5" s="146" t="s">
        <v>163</v>
      </c>
      <c r="F5" s="147" t="s">
        <v>164</v>
      </c>
      <c r="G5" s="147" t="s">
        <v>165</v>
      </c>
      <c r="H5" s="147" t="s">
        <v>166</v>
      </c>
      <c r="I5" s="148" t="s">
        <v>167</v>
      </c>
      <c r="J5" s="139">
        <v>43831</v>
      </c>
      <c r="K5" s="148" t="s">
        <v>168</v>
      </c>
      <c r="L5" s="140">
        <v>60000000</v>
      </c>
      <c r="M5" s="140">
        <v>30000000</v>
      </c>
      <c r="N5" s="140">
        <v>22000000</v>
      </c>
      <c r="O5" s="140">
        <v>20000000</v>
      </c>
      <c r="P5" s="140">
        <f>L5+M5-O5-N5</f>
        <v>48000000</v>
      </c>
      <c r="Q5" s="140">
        <v>20000000</v>
      </c>
      <c r="R5" s="140">
        <v>16000000</v>
      </c>
      <c r="S5" s="140">
        <v>12000000</v>
      </c>
      <c r="T5" s="140">
        <v>0</v>
      </c>
      <c r="U5" s="140">
        <f>P5-(Q5+R5+S5+T5)</f>
        <v>0</v>
      </c>
      <c r="V5" s="140">
        <f>IF(U5=0,0,"الاعتمادات لا تساوي الباقي من التكاليف")</f>
        <v>0</v>
      </c>
      <c r="W5" s="145" t="s">
        <v>169</v>
      </c>
      <c r="X5" s="21"/>
      <c r="Y5" s="21"/>
      <c r="Z5" s="21"/>
      <c r="AA5" s="21"/>
      <c r="AB5" s="21"/>
    </row>
    <row r="6" spans="2:28" s="20" customFormat="1">
      <c r="B6" s="144"/>
      <c r="C6" s="145"/>
      <c r="D6" s="145"/>
      <c r="E6" s="146"/>
      <c r="F6" s="147"/>
      <c r="G6" s="147"/>
      <c r="H6" s="147"/>
      <c r="I6" s="148"/>
      <c r="J6" s="139" t="s">
        <v>8</v>
      </c>
      <c r="K6" s="148"/>
      <c r="L6" s="140">
        <v>0</v>
      </c>
      <c r="M6" s="140">
        <v>0</v>
      </c>
      <c r="N6" s="140"/>
      <c r="O6" s="140">
        <v>0</v>
      </c>
      <c r="P6" s="140">
        <f t="shared" ref="P6:P16" si="3">L6+M6-O6-N6</f>
        <v>0</v>
      </c>
      <c r="Q6" s="140">
        <v>0</v>
      </c>
      <c r="R6" s="140">
        <v>0</v>
      </c>
      <c r="S6" s="140">
        <v>0</v>
      </c>
      <c r="T6" s="140">
        <v>0</v>
      </c>
      <c r="U6" s="140">
        <f t="shared" ref="U6:U34" si="4">P6-(Q6+R6+S6+T6)</f>
        <v>0</v>
      </c>
      <c r="V6" s="149">
        <f t="shared" ref="V6:V34" si="5">IF(U6=0,0,"الاعتمادات لا تساوي الباقي من التكاليف")</f>
        <v>0</v>
      </c>
      <c r="W6" s="145"/>
      <c r="X6" s="21"/>
      <c r="Y6" s="21"/>
      <c r="Z6" s="21"/>
      <c r="AA6" s="21"/>
      <c r="AB6" s="21"/>
    </row>
    <row r="7" spans="2:28" s="20" customFormat="1">
      <c r="B7" s="144"/>
      <c r="C7" s="145"/>
      <c r="D7" s="145"/>
      <c r="E7" s="146"/>
      <c r="F7" s="147"/>
      <c r="G7" s="147"/>
      <c r="H7" s="147"/>
      <c r="I7" s="148"/>
      <c r="J7" s="139" t="s">
        <v>8</v>
      </c>
      <c r="K7" s="148"/>
      <c r="L7" s="140">
        <v>0</v>
      </c>
      <c r="M7" s="140">
        <v>0</v>
      </c>
      <c r="N7" s="140"/>
      <c r="O7" s="140">
        <v>0</v>
      </c>
      <c r="P7" s="140">
        <f t="shared" si="3"/>
        <v>0</v>
      </c>
      <c r="Q7" s="140">
        <v>0</v>
      </c>
      <c r="R7" s="140">
        <v>0</v>
      </c>
      <c r="S7" s="140">
        <v>0</v>
      </c>
      <c r="T7" s="140">
        <v>0</v>
      </c>
      <c r="U7" s="140">
        <f t="shared" si="4"/>
        <v>0</v>
      </c>
      <c r="V7" s="149">
        <f t="shared" si="5"/>
        <v>0</v>
      </c>
      <c r="W7" s="145"/>
      <c r="X7" s="21"/>
      <c r="Y7" s="21"/>
      <c r="Z7" s="21"/>
      <c r="AA7" s="21"/>
      <c r="AB7" s="21"/>
    </row>
    <row r="8" spans="2:28" s="20" customFormat="1">
      <c r="B8" s="144"/>
      <c r="C8" s="145"/>
      <c r="D8" s="145"/>
      <c r="E8" s="146"/>
      <c r="F8" s="147"/>
      <c r="G8" s="147"/>
      <c r="H8" s="147"/>
      <c r="I8" s="148"/>
      <c r="J8" s="139" t="s">
        <v>8</v>
      </c>
      <c r="K8" s="148"/>
      <c r="L8" s="140">
        <v>0</v>
      </c>
      <c r="M8" s="140">
        <v>0</v>
      </c>
      <c r="N8" s="140"/>
      <c r="O8" s="140">
        <v>0</v>
      </c>
      <c r="P8" s="140">
        <f t="shared" si="3"/>
        <v>0</v>
      </c>
      <c r="Q8" s="140">
        <v>0</v>
      </c>
      <c r="R8" s="140">
        <v>0</v>
      </c>
      <c r="S8" s="140">
        <v>0</v>
      </c>
      <c r="T8" s="140">
        <v>0</v>
      </c>
      <c r="U8" s="140">
        <f t="shared" si="4"/>
        <v>0</v>
      </c>
      <c r="V8" s="149">
        <f t="shared" si="5"/>
        <v>0</v>
      </c>
      <c r="W8" s="145"/>
      <c r="X8" s="21"/>
      <c r="Y8" s="21"/>
      <c r="Z8" s="21"/>
      <c r="AA8" s="21"/>
      <c r="AB8" s="21"/>
    </row>
    <row r="9" spans="2:28" s="20" customFormat="1">
      <c r="B9" s="144"/>
      <c r="C9" s="145"/>
      <c r="D9" s="145"/>
      <c r="E9" s="146"/>
      <c r="F9" s="147"/>
      <c r="G9" s="147"/>
      <c r="H9" s="147"/>
      <c r="I9" s="148"/>
      <c r="J9" s="139" t="s">
        <v>8</v>
      </c>
      <c r="K9" s="148"/>
      <c r="L9" s="140">
        <v>0</v>
      </c>
      <c r="M9" s="140">
        <v>0</v>
      </c>
      <c r="N9" s="140"/>
      <c r="O9" s="140">
        <v>0</v>
      </c>
      <c r="P9" s="140">
        <f t="shared" si="3"/>
        <v>0</v>
      </c>
      <c r="Q9" s="140">
        <v>0</v>
      </c>
      <c r="R9" s="140">
        <v>0</v>
      </c>
      <c r="S9" s="140">
        <v>0</v>
      </c>
      <c r="T9" s="140">
        <v>0</v>
      </c>
      <c r="U9" s="140">
        <f t="shared" si="4"/>
        <v>0</v>
      </c>
      <c r="V9" s="149">
        <f t="shared" si="5"/>
        <v>0</v>
      </c>
      <c r="W9" s="145"/>
      <c r="X9" s="21"/>
      <c r="Y9" s="21"/>
      <c r="Z9" s="21"/>
      <c r="AA9" s="21"/>
      <c r="AB9" s="21"/>
    </row>
    <row r="10" spans="2:28" s="20" customFormat="1">
      <c r="B10" s="144"/>
      <c r="C10" s="145"/>
      <c r="D10" s="145"/>
      <c r="E10" s="146"/>
      <c r="F10" s="147"/>
      <c r="G10" s="147"/>
      <c r="H10" s="147"/>
      <c r="I10" s="148"/>
      <c r="J10" s="139" t="s">
        <v>8</v>
      </c>
      <c r="K10" s="148"/>
      <c r="L10" s="140">
        <v>0</v>
      </c>
      <c r="M10" s="140">
        <v>0</v>
      </c>
      <c r="N10" s="140"/>
      <c r="O10" s="140">
        <v>0</v>
      </c>
      <c r="P10" s="140">
        <f t="shared" si="3"/>
        <v>0</v>
      </c>
      <c r="Q10" s="140">
        <v>0</v>
      </c>
      <c r="R10" s="140">
        <v>0</v>
      </c>
      <c r="S10" s="140">
        <v>0</v>
      </c>
      <c r="T10" s="140">
        <v>0</v>
      </c>
      <c r="U10" s="140">
        <f t="shared" si="4"/>
        <v>0</v>
      </c>
      <c r="V10" s="149">
        <f t="shared" si="5"/>
        <v>0</v>
      </c>
      <c r="W10" s="145"/>
      <c r="X10" s="21"/>
      <c r="Y10" s="21"/>
      <c r="Z10" s="21"/>
      <c r="AA10" s="21"/>
      <c r="AB10" s="21"/>
    </row>
    <row r="11" spans="2:28">
      <c r="B11" s="136"/>
      <c r="C11" s="150"/>
      <c r="D11" s="150"/>
      <c r="E11" s="146"/>
      <c r="F11" s="147"/>
      <c r="G11" s="147"/>
      <c r="H11" s="147"/>
      <c r="I11" s="148"/>
      <c r="J11" s="139" t="s">
        <v>8</v>
      </c>
      <c r="K11" s="148"/>
      <c r="L11" s="140">
        <v>0</v>
      </c>
      <c r="M11" s="140">
        <v>0</v>
      </c>
      <c r="N11" s="140"/>
      <c r="O11" s="140">
        <v>0</v>
      </c>
      <c r="P11" s="140">
        <f t="shared" si="3"/>
        <v>0</v>
      </c>
      <c r="Q11" s="140">
        <v>0</v>
      </c>
      <c r="R11" s="140">
        <v>0</v>
      </c>
      <c r="S11" s="140">
        <v>0</v>
      </c>
      <c r="T11" s="140">
        <v>0</v>
      </c>
      <c r="U11" s="140">
        <f t="shared" si="4"/>
        <v>0</v>
      </c>
      <c r="V11" s="149">
        <f t="shared" si="5"/>
        <v>0</v>
      </c>
      <c r="W11" s="145"/>
      <c r="X11" s="21"/>
      <c r="Y11" s="21"/>
      <c r="Z11" s="21"/>
      <c r="AA11" s="21"/>
      <c r="AB11" s="21"/>
    </row>
    <row r="12" spans="2:28">
      <c r="B12" s="136"/>
      <c r="C12" s="150"/>
      <c r="D12" s="150"/>
      <c r="E12" s="146"/>
      <c r="F12" s="147"/>
      <c r="G12" s="147"/>
      <c r="H12" s="147"/>
      <c r="I12" s="148"/>
      <c r="J12" s="139" t="s">
        <v>8</v>
      </c>
      <c r="K12" s="148"/>
      <c r="L12" s="140">
        <v>0</v>
      </c>
      <c r="M12" s="140">
        <v>0</v>
      </c>
      <c r="N12" s="140"/>
      <c r="O12" s="140">
        <v>0</v>
      </c>
      <c r="P12" s="140">
        <f t="shared" si="3"/>
        <v>0</v>
      </c>
      <c r="Q12" s="140">
        <v>0</v>
      </c>
      <c r="R12" s="140">
        <v>0</v>
      </c>
      <c r="S12" s="140">
        <v>0</v>
      </c>
      <c r="T12" s="140">
        <v>0</v>
      </c>
      <c r="U12" s="140">
        <f t="shared" si="4"/>
        <v>0</v>
      </c>
      <c r="V12" s="149">
        <f t="shared" si="5"/>
        <v>0</v>
      </c>
      <c r="W12" s="145"/>
      <c r="X12" s="21"/>
      <c r="Y12" s="21"/>
      <c r="Z12" s="21"/>
      <c r="AA12" s="21"/>
      <c r="AB12" s="21"/>
    </row>
    <row r="13" spans="2:28">
      <c r="B13" s="136"/>
      <c r="C13" s="150"/>
      <c r="D13" s="150"/>
      <c r="E13" s="146"/>
      <c r="F13" s="147"/>
      <c r="G13" s="147"/>
      <c r="H13" s="147"/>
      <c r="I13" s="148"/>
      <c r="J13" s="139" t="s">
        <v>8</v>
      </c>
      <c r="K13" s="148"/>
      <c r="L13" s="140">
        <v>0</v>
      </c>
      <c r="M13" s="140">
        <v>0</v>
      </c>
      <c r="N13" s="140"/>
      <c r="O13" s="140">
        <v>0</v>
      </c>
      <c r="P13" s="140">
        <f t="shared" si="3"/>
        <v>0</v>
      </c>
      <c r="Q13" s="140">
        <v>0</v>
      </c>
      <c r="R13" s="140">
        <v>0</v>
      </c>
      <c r="S13" s="140">
        <v>0</v>
      </c>
      <c r="T13" s="140">
        <v>0</v>
      </c>
      <c r="U13" s="140">
        <f t="shared" si="4"/>
        <v>0</v>
      </c>
      <c r="V13" s="149">
        <f t="shared" si="5"/>
        <v>0</v>
      </c>
      <c r="W13" s="145"/>
      <c r="X13" s="21"/>
      <c r="Y13" s="21"/>
      <c r="Z13" s="21"/>
      <c r="AA13" s="21"/>
      <c r="AB13" s="21"/>
    </row>
    <row r="14" spans="2:28">
      <c r="B14" s="136"/>
      <c r="C14" s="150"/>
      <c r="D14" s="150"/>
      <c r="E14" s="146"/>
      <c r="F14" s="147"/>
      <c r="G14" s="147"/>
      <c r="H14" s="147"/>
      <c r="I14" s="148"/>
      <c r="J14" s="139" t="s">
        <v>8</v>
      </c>
      <c r="K14" s="148"/>
      <c r="L14" s="140">
        <v>0</v>
      </c>
      <c r="M14" s="140">
        <v>0</v>
      </c>
      <c r="N14" s="140"/>
      <c r="O14" s="140">
        <v>0</v>
      </c>
      <c r="P14" s="140">
        <f t="shared" si="3"/>
        <v>0</v>
      </c>
      <c r="Q14" s="140">
        <v>0</v>
      </c>
      <c r="R14" s="140">
        <v>0</v>
      </c>
      <c r="S14" s="140">
        <v>0</v>
      </c>
      <c r="T14" s="140">
        <v>0</v>
      </c>
      <c r="U14" s="140">
        <f t="shared" si="4"/>
        <v>0</v>
      </c>
      <c r="V14" s="149">
        <f t="shared" si="5"/>
        <v>0</v>
      </c>
      <c r="W14" s="145"/>
      <c r="X14" s="21"/>
      <c r="Y14" s="21"/>
      <c r="Z14" s="21"/>
      <c r="AA14" s="21"/>
      <c r="AB14" s="21"/>
    </row>
    <row r="15" spans="2:28">
      <c r="B15" s="136"/>
      <c r="C15" s="150"/>
      <c r="D15" s="150"/>
      <c r="E15" s="146"/>
      <c r="F15" s="147"/>
      <c r="G15" s="147"/>
      <c r="H15" s="147"/>
      <c r="I15" s="148"/>
      <c r="J15" s="139" t="s">
        <v>8</v>
      </c>
      <c r="K15" s="148"/>
      <c r="L15" s="140">
        <v>0</v>
      </c>
      <c r="M15" s="140">
        <v>0</v>
      </c>
      <c r="N15" s="140"/>
      <c r="O15" s="140">
        <v>0</v>
      </c>
      <c r="P15" s="140">
        <f t="shared" si="3"/>
        <v>0</v>
      </c>
      <c r="Q15" s="140">
        <v>0</v>
      </c>
      <c r="R15" s="140">
        <v>0</v>
      </c>
      <c r="S15" s="140">
        <v>0</v>
      </c>
      <c r="T15" s="140">
        <v>0</v>
      </c>
      <c r="U15" s="140">
        <f t="shared" si="4"/>
        <v>0</v>
      </c>
      <c r="V15" s="149">
        <f t="shared" si="5"/>
        <v>0</v>
      </c>
      <c r="W15" s="145"/>
      <c r="X15" s="21"/>
      <c r="Y15" s="21"/>
      <c r="Z15" s="21"/>
      <c r="AA15" s="21"/>
      <c r="AB15" s="21"/>
    </row>
    <row r="16" spans="2:28">
      <c r="B16" s="136"/>
      <c r="C16" s="150"/>
      <c r="D16" s="150"/>
      <c r="E16" s="146"/>
      <c r="F16" s="147"/>
      <c r="G16" s="147"/>
      <c r="H16" s="147"/>
      <c r="I16" s="148"/>
      <c r="J16" s="139" t="s">
        <v>8</v>
      </c>
      <c r="K16" s="148"/>
      <c r="L16" s="140">
        <v>0</v>
      </c>
      <c r="M16" s="140">
        <v>0</v>
      </c>
      <c r="N16" s="140"/>
      <c r="O16" s="140">
        <v>0</v>
      </c>
      <c r="P16" s="140">
        <f t="shared" si="3"/>
        <v>0</v>
      </c>
      <c r="Q16" s="140">
        <v>0</v>
      </c>
      <c r="R16" s="140">
        <v>0</v>
      </c>
      <c r="S16" s="140">
        <v>0</v>
      </c>
      <c r="T16" s="140">
        <v>0</v>
      </c>
      <c r="U16" s="140">
        <f t="shared" si="4"/>
        <v>0</v>
      </c>
      <c r="V16" s="149">
        <f t="shared" si="5"/>
        <v>0</v>
      </c>
      <c r="W16" s="145"/>
      <c r="X16" s="21"/>
      <c r="Y16" s="21"/>
      <c r="Z16" s="21"/>
      <c r="AA16" s="21"/>
      <c r="AB16" s="21"/>
    </row>
    <row r="17" spans="2:28">
      <c r="B17" s="136"/>
      <c r="C17" s="150"/>
      <c r="D17" s="150"/>
      <c r="E17" s="146"/>
      <c r="F17" s="147"/>
      <c r="G17" s="147"/>
      <c r="H17" s="147"/>
      <c r="I17" s="148"/>
      <c r="J17" s="139" t="s">
        <v>8</v>
      </c>
      <c r="K17" s="148"/>
      <c r="L17" s="140">
        <v>0</v>
      </c>
      <c r="M17" s="140">
        <v>0</v>
      </c>
      <c r="N17" s="140"/>
      <c r="O17" s="140">
        <v>0</v>
      </c>
      <c r="P17" s="140">
        <f t="shared" ref="P17:P34" si="6">L17+M17-O17-N17</f>
        <v>0</v>
      </c>
      <c r="Q17" s="140">
        <v>0</v>
      </c>
      <c r="R17" s="140">
        <v>0</v>
      </c>
      <c r="S17" s="140">
        <v>0</v>
      </c>
      <c r="T17" s="140">
        <v>0</v>
      </c>
      <c r="U17" s="140">
        <f t="shared" si="4"/>
        <v>0</v>
      </c>
      <c r="V17" s="149">
        <f t="shared" si="5"/>
        <v>0</v>
      </c>
      <c r="W17" s="145"/>
      <c r="X17" s="21"/>
      <c r="Y17" s="21"/>
      <c r="Z17" s="21"/>
      <c r="AA17" s="21"/>
      <c r="AB17" s="21"/>
    </row>
    <row r="18" spans="2:28">
      <c r="B18" s="136"/>
      <c r="C18" s="150"/>
      <c r="D18" s="150"/>
      <c r="E18" s="146"/>
      <c r="F18" s="147"/>
      <c r="G18" s="147"/>
      <c r="H18" s="147"/>
      <c r="I18" s="148"/>
      <c r="J18" s="139" t="s">
        <v>8</v>
      </c>
      <c r="K18" s="148"/>
      <c r="L18" s="140">
        <v>0</v>
      </c>
      <c r="M18" s="140">
        <v>0</v>
      </c>
      <c r="N18" s="140"/>
      <c r="O18" s="140">
        <v>0</v>
      </c>
      <c r="P18" s="140">
        <f t="shared" si="6"/>
        <v>0</v>
      </c>
      <c r="Q18" s="140">
        <v>0</v>
      </c>
      <c r="R18" s="140">
        <v>0</v>
      </c>
      <c r="S18" s="140">
        <v>0</v>
      </c>
      <c r="T18" s="140">
        <v>0</v>
      </c>
      <c r="U18" s="140">
        <f t="shared" si="4"/>
        <v>0</v>
      </c>
      <c r="V18" s="149">
        <f t="shared" si="5"/>
        <v>0</v>
      </c>
      <c r="W18" s="145"/>
      <c r="X18" s="21"/>
      <c r="Y18" s="21"/>
      <c r="Z18" s="21"/>
      <c r="AA18" s="21"/>
      <c r="AB18" s="21"/>
    </row>
    <row r="19" spans="2:28">
      <c r="B19" s="136"/>
      <c r="C19" s="150"/>
      <c r="D19" s="150"/>
      <c r="E19" s="146"/>
      <c r="F19" s="147"/>
      <c r="G19" s="147"/>
      <c r="H19" s="147"/>
      <c r="I19" s="148"/>
      <c r="J19" s="139" t="s">
        <v>8</v>
      </c>
      <c r="K19" s="148"/>
      <c r="L19" s="140">
        <v>0</v>
      </c>
      <c r="M19" s="140">
        <v>0</v>
      </c>
      <c r="N19" s="140"/>
      <c r="O19" s="140">
        <v>0</v>
      </c>
      <c r="P19" s="140">
        <f t="shared" si="6"/>
        <v>0</v>
      </c>
      <c r="Q19" s="140">
        <v>0</v>
      </c>
      <c r="R19" s="140">
        <v>0</v>
      </c>
      <c r="S19" s="140">
        <v>0</v>
      </c>
      <c r="T19" s="140">
        <v>0</v>
      </c>
      <c r="U19" s="140">
        <f t="shared" si="4"/>
        <v>0</v>
      </c>
      <c r="V19" s="149">
        <f t="shared" si="5"/>
        <v>0</v>
      </c>
      <c r="W19" s="145"/>
      <c r="X19" s="21"/>
      <c r="Y19" s="21"/>
      <c r="Z19" s="21"/>
      <c r="AA19" s="21"/>
      <c r="AB19" s="21"/>
    </row>
    <row r="20" spans="2:28">
      <c r="B20" s="136"/>
      <c r="C20" s="150"/>
      <c r="D20" s="150"/>
      <c r="E20" s="146"/>
      <c r="F20" s="147"/>
      <c r="G20" s="147"/>
      <c r="H20" s="147"/>
      <c r="I20" s="148"/>
      <c r="J20" s="139" t="s">
        <v>8</v>
      </c>
      <c r="K20" s="148"/>
      <c r="L20" s="140">
        <v>0</v>
      </c>
      <c r="M20" s="140">
        <v>0</v>
      </c>
      <c r="N20" s="140"/>
      <c r="O20" s="140">
        <v>0</v>
      </c>
      <c r="P20" s="140">
        <f t="shared" si="6"/>
        <v>0</v>
      </c>
      <c r="Q20" s="140">
        <v>0</v>
      </c>
      <c r="R20" s="140">
        <v>0</v>
      </c>
      <c r="S20" s="140">
        <v>0</v>
      </c>
      <c r="T20" s="140">
        <v>0</v>
      </c>
      <c r="U20" s="140">
        <f t="shared" si="4"/>
        <v>0</v>
      </c>
      <c r="V20" s="149">
        <f t="shared" si="5"/>
        <v>0</v>
      </c>
      <c r="W20" s="145"/>
      <c r="X20" s="21"/>
      <c r="Y20" s="21"/>
      <c r="Z20" s="21"/>
      <c r="AA20" s="21"/>
      <c r="AB20" s="21"/>
    </row>
    <row r="21" spans="2:28">
      <c r="B21" s="136"/>
      <c r="C21" s="150"/>
      <c r="D21" s="150"/>
      <c r="E21" s="146"/>
      <c r="F21" s="147"/>
      <c r="G21" s="147"/>
      <c r="H21" s="147"/>
      <c r="I21" s="148"/>
      <c r="J21" s="139" t="s">
        <v>8</v>
      </c>
      <c r="K21" s="148"/>
      <c r="L21" s="140">
        <v>0</v>
      </c>
      <c r="M21" s="140">
        <v>0</v>
      </c>
      <c r="N21" s="140"/>
      <c r="O21" s="140">
        <v>0</v>
      </c>
      <c r="P21" s="140">
        <f t="shared" si="6"/>
        <v>0</v>
      </c>
      <c r="Q21" s="140">
        <v>0</v>
      </c>
      <c r="R21" s="140">
        <v>0</v>
      </c>
      <c r="S21" s="140">
        <v>0</v>
      </c>
      <c r="T21" s="140">
        <v>0</v>
      </c>
      <c r="U21" s="140">
        <f t="shared" si="4"/>
        <v>0</v>
      </c>
      <c r="V21" s="149">
        <f t="shared" si="5"/>
        <v>0</v>
      </c>
      <c r="W21" s="145"/>
      <c r="X21" s="21"/>
      <c r="Y21" s="21"/>
      <c r="Z21" s="21"/>
      <c r="AA21" s="21"/>
      <c r="AB21" s="21"/>
    </row>
    <row r="22" spans="2:28">
      <c r="B22" s="136"/>
      <c r="C22" s="150"/>
      <c r="D22" s="150"/>
      <c r="E22" s="146"/>
      <c r="F22" s="147"/>
      <c r="G22" s="147"/>
      <c r="H22" s="147"/>
      <c r="I22" s="148"/>
      <c r="J22" s="139" t="s">
        <v>8</v>
      </c>
      <c r="K22" s="148"/>
      <c r="L22" s="140">
        <v>0</v>
      </c>
      <c r="M22" s="140">
        <v>0</v>
      </c>
      <c r="N22" s="140"/>
      <c r="O22" s="140">
        <v>0</v>
      </c>
      <c r="P22" s="140">
        <f t="shared" si="6"/>
        <v>0</v>
      </c>
      <c r="Q22" s="140">
        <v>0</v>
      </c>
      <c r="R22" s="140">
        <v>0</v>
      </c>
      <c r="S22" s="140">
        <v>0</v>
      </c>
      <c r="T22" s="140">
        <v>0</v>
      </c>
      <c r="U22" s="140">
        <f t="shared" si="4"/>
        <v>0</v>
      </c>
      <c r="V22" s="149">
        <f t="shared" si="5"/>
        <v>0</v>
      </c>
      <c r="W22" s="145"/>
      <c r="X22" s="21"/>
      <c r="Y22" s="21"/>
      <c r="Z22" s="21"/>
      <c r="AA22" s="21"/>
      <c r="AB22" s="21"/>
    </row>
    <row r="23" spans="2:28">
      <c r="B23" s="136"/>
      <c r="C23" s="150"/>
      <c r="D23" s="150"/>
      <c r="E23" s="146"/>
      <c r="F23" s="147"/>
      <c r="G23" s="147"/>
      <c r="H23" s="147"/>
      <c r="I23" s="148"/>
      <c r="J23" s="139" t="s">
        <v>8</v>
      </c>
      <c r="K23" s="148"/>
      <c r="L23" s="140">
        <v>0</v>
      </c>
      <c r="M23" s="140">
        <v>0</v>
      </c>
      <c r="N23" s="140"/>
      <c r="O23" s="140">
        <v>0</v>
      </c>
      <c r="P23" s="140">
        <f t="shared" si="6"/>
        <v>0</v>
      </c>
      <c r="Q23" s="140">
        <v>0</v>
      </c>
      <c r="R23" s="140">
        <v>0</v>
      </c>
      <c r="S23" s="140">
        <v>0</v>
      </c>
      <c r="T23" s="140">
        <v>0</v>
      </c>
      <c r="U23" s="140">
        <f t="shared" si="4"/>
        <v>0</v>
      </c>
      <c r="V23" s="149">
        <f t="shared" si="5"/>
        <v>0</v>
      </c>
      <c r="W23" s="145"/>
      <c r="X23" s="21"/>
      <c r="Y23" s="21"/>
      <c r="Z23" s="21"/>
      <c r="AA23" s="21"/>
      <c r="AB23" s="21"/>
    </row>
    <row r="24" spans="2:28">
      <c r="B24" s="136"/>
      <c r="C24" s="150"/>
      <c r="D24" s="150"/>
      <c r="E24" s="146"/>
      <c r="F24" s="147"/>
      <c r="G24" s="147"/>
      <c r="H24" s="147"/>
      <c r="I24" s="148"/>
      <c r="J24" s="139" t="s">
        <v>8</v>
      </c>
      <c r="K24" s="148"/>
      <c r="L24" s="140">
        <v>0</v>
      </c>
      <c r="M24" s="140">
        <v>0</v>
      </c>
      <c r="N24" s="140"/>
      <c r="O24" s="140">
        <v>0</v>
      </c>
      <c r="P24" s="140">
        <f t="shared" si="6"/>
        <v>0</v>
      </c>
      <c r="Q24" s="140">
        <v>0</v>
      </c>
      <c r="R24" s="140">
        <v>0</v>
      </c>
      <c r="S24" s="140">
        <v>0</v>
      </c>
      <c r="T24" s="140">
        <v>0</v>
      </c>
      <c r="U24" s="140">
        <f t="shared" si="4"/>
        <v>0</v>
      </c>
      <c r="V24" s="149">
        <f t="shared" si="5"/>
        <v>0</v>
      </c>
      <c r="W24" s="145"/>
      <c r="X24" s="21"/>
      <c r="Y24" s="21"/>
      <c r="Z24" s="21"/>
      <c r="AA24" s="21"/>
      <c r="AB24" s="21"/>
    </row>
    <row r="25" spans="2:28">
      <c r="B25" s="136"/>
      <c r="C25" s="150"/>
      <c r="D25" s="150"/>
      <c r="E25" s="146"/>
      <c r="F25" s="147"/>
      <c r="G25" s="147"/>
      <c r="H25" s="147"/>
      <c r="I25" s="148"/>
      <c r="J25" s="139" t="s">
        <v>8</v>
      </c>
      <c r="K25" s="148"/>
      <c r="L25" s="140">
        <v>0</v>
      </c>
      <c r="M25" s="140">
        <v>0</v>
      </c>
      <c r="N25" s="140"/>
      <c r="O25" s="140">
        <v>0</v>
      </c>
      <c r="P25" s="140">
        <f t="shared" si="6"/>
        <v>0</v>
      </c>
      <c r="Q25" s="140">
        <v>0</v>
      </c>
      <c r="R25" s="140">
        <v>0</v>
      </c>
      <c r="S25" s="140">
        <v>0</v>
      </c>
      <c r="T25" s="140">
        <v>0</v>
      </c>
      <c r="U25" s="140">
        <f t="shared" si="4"/>
        <v>0</v>
      </c>
      <c r="V25" s="149">
        <f t="shared" si="5"/>
        <v>0</v>
      </c>
      <c r="W25" s="145"/>
      <c r="X25" s="21"/>
      <c r="Y25" s="21"/>
      <c r="Z25" s="21"/>
      <c r="AA25" s="21"/>
      <c r="AB25" s="21"/>
    </row>
    <row r="26" spans="2:28">
      <c r="B26" s="136"/>
      <c r="C26" s="150"/>
      <c r="D26" s="150"/>
      <c r="E26" s="146"/>
      <c r="F26" s="147"/>
      <c r="G26" s="147"/>
      <c r="H26" s="147"/>
      <c r="I26" s="148"/>
      <c r="J26" s="139" t="s">
        <v>8</v>
      </c>
      <c r="K26" s="148"/>
      <c r="L26" s="140">
        <v>0</v>
      </c>
      <c r="M26" s="140">
        <v>0</v>
      </c>
      <c r="N26" s="140"/>
      <c r="O26" s="140">
        <v>0</v>
      </c>
      <c r="P26" s="140">
        <f t="shared" si="6"/>
        <v>0</v>
      </c>
      <c r="Q26" s="140">
        <v>0</v>
      </c>
      <c r="R26" s="140">
        <v>0</v>
      </c>
      <c r="S26" s="140">
        <v>0</v>
      </c>
      <c r="T26" s="140">
        <v>0</v>
      </c>
      <c r="U26" s="140">
        <f t="shared" si="4"/>
        <v>0</v>
      </c>
      <c r="V26" s="149">
        <f t="shared" si="5"/>
        <v>0</v>
      </c>
      <c r="W26" s="145"/>
      <c r="X26" s="21"/>
      <c r="Y26" s="21"/>
      <c r="Z26" s="21"/>
      <c r="AA26" s="21"/>
      <c r="AB26" s="21"/>
    </row>
    <row r="27" spans="2:28">
      <c r="B27" s="136"/>
      <c r="C27" s="150"/>
      <c r="D27" s="150"/>
      <c r="E27" s="146"/>
      <c r="F27" s="147"/>
      <c r="G27" s="147"/>
      <c r="H27" s="147"/>
      <c r="I27" s="148"/>
      <c r="J27" s="139" t="s">
        <v>8</v>
      </c>
      <c r="K27" s="148"/>
      <c r="L27" s="140">
        <v>0</v>
      </c>
      <c r="M27" s="140">
        <v>0</v>
      </c>
      <c r="N27" s="140"/>
      <c r="O27" s="140">
        <v>0</v>
      </c>
      <c r="P27" s="140">
        <f t="shared" si="6"/>
        <v>0</v>
      </c>
      <c r="Q27" s="140">
        <v>0</v>
      </c>
      <c r="R27" s="140">
        <v>0</v>
      </c>
      <c r="S27" s="140">
        <v>0</v>
      </c>
      <c r="T27" s="140">
        <v>0</v>
      </c>
      <c r="U27" s="140">
        <f t="shared" si="4"/>
        <v>0</v>
      </c>
      <c r="V27" s="149">
        <f t="shared" si="5"/>
        <v>0</v>
      </c>
      <c r="W27" s="145"/>
      <c r="X27" s="21"/>
      <c r="Y27" s="21"/>
      <c r="Z27" s="21"/>
      <c r="AA27" s="21"/>
      <c r="AB27" s="21"/>
    </row>
    <row r="28" spans="2:28">
      <c r="B28" s="136"/>
      <c r="C28" s="150"/>
      <c r="D28" s="150"/>
      <c r="E28" s="146"/>
      <c r="F28" s="147"/>
      <c r="G28" s="147"/>
      <c r="H28" s="147"/>
      <c r="I28" s="148"/>
      <c r="J28" s="139" t="s">
        <v>8</v>
      </c>
      <c r="K28" s="148"/>
      <c r="L28" s="140">
        <v>0</v>
      </c>
      <c r="M28" s="140">
        <v>0</v>
      </c>
      <c r="N28" s="140"/>
      <c r="O28" s="140">
        <v>0</v>
      </c>
      <c r="P28" s="140">
        <f t="shared" si="6"/>
        <v>0</v>
      </c>
      <c r="Q28" s="140">
        <v>0</v>
      </c>
      <c r="R28" s="140">
        <v>0</v>
      </c>
      <c r="S28" s="140">
        <v>0</v>
      </c>
      <c r="T28" s="140">
        <v>0</v>
      </c>
      <c r="U28" s="140">
        <f t="shared" si="4"/>
        <v>0</v>
      </c>
      <c r="V28" s="149">
        <f t="shared" si="5"/>
        <v>0</v>
      </c>
      <c r="W28" s="145"/>
      <c r="X28" s="21"/>
      <c r="Y28" s="21"/>
      <c r="Z28" s="21"/>
      <c r="AA28" s="21"/>
      <c r="AB28" s="21"/>
    </row>
    <row r="29" spans="2:28">
      <c r="B29" s="136"/>
      <c r="C29" s="150"/>
      <c r="D29" s="150"/>
      <c r="E29" s="146"/>
      <c r="F29" s="147"/>
      <c r="G29" s="147"/>
      <c r="H29" s="147"/>
      <c r="I29" s="148"/>
      <c r="J29" s="139" t="s">
        <v>8</v>
      </c>
      <c r="K29" s="148"/>
      <c r="L29" s="140">
        <v>0</v>
      </c>
      <c r="M29" s="140">
        <v>0</v>
      </c>
      <c r="N29" s="140"/>
      <c r="O29" s="140">
        <v>0</v>
      </c>
      <c r="P29" s="140">
        <f t="shared" si="6"/>
        <v>0</v>
      </c>
      <c r="Q29" s="140">
        <v>0</v>
      </c>
      <c r="R29" s="140">
        <v>0</v>
      </c>
      <c r="S29" s="140">
        <v>0</v>
      </c>
      <c r="T29" s="140">
        <v>0</v>
      </c>
      <c r="U29" s="140">
        <f t="shared" si="4"/>
        <v>0</v>
      </c>
      <c r="V29" s="149">
        <f t="shared" si="5"/>
        <v>0</v>
      </c>
      <c r="W29" s="145"/>
      <c r="X29" s="21"/>
      <c r="Y29" s="21"/>
      <c r="Z29" s="21"/>
      <c r="AA29" s="21"/>
      <c r="AB29" s="21"/>
    </row>
    <row r="30" spans="2:28">
      <c r="B30" s="136"/>
      <c r="C30" s="150"/>
      <c r="D30" s="150"/>
      <c r="E30" s="146"/>
      <c r="F30" s="147"/>
      <c r="G30" s="147"/>
      <c r="H30" s="147"/>
      <c r="I30" s="148"/>
      <c r="J30" s="139" t="s">
        <v>8</v>
      </c>
      <c r="K30" s="148"/>
      <c r="L30" s="140">
        <v>0</v>
      </c>
      <c r="M30" s="140">
        <v>0</v>
      </c>
      <c r="N30" s="140"/>
      <c r="O30" s="140">
        <v>0</v>
      </c>
      <c r="P30" s="140">
        <f t="shared" si="6"/>
        <v>0</v>
      </c>
      <c r="Q30" s="140">
        <v>0</v>
      </c>
      <c r="R30" s="140">
        <v>0</v>
      </c>
      <c r="S30" s="140">
        <v>0</v>
      </c>
      <c r="T30" s="140">
        <v>0</v>
      </c>
      <c r="U30" s="140">
        <f t="shared" si="4"/>
        <v>0</v>
      </c>
      <c r="V30" s="149">
        <f t="shared" si="5"/>
        <v>0</v>
      </c>
      <c r="W30" s="145"/>
      <c r="X30" s="21"/>
      <c r="Y30" s="21"/>
      <c r="Z30" s="21"/>
      <c r="AA30" s="21"/>
      <c r="AB30" s="21"/>
    </row>
    <row r="31" spans="2:28">
      <c r="B31" s="136"/>
      <c r="C31" s="150"/>
      <c r="D31" s="150"/>
      <c r="E31" s="146"/>
      <c r="F31" s="147"/>
      <c r="G31" s="147"/>
      <c r="H31" s="147"/>
      <c r="I31" s="148"/>
      <c r="J31" s="139" t="s">
        <v>8</v>
      </c>
      <c r="K31" s="148"/>
      <c r="L31" s="140">
        <v>0</v>
      </c>
      <c r="M31" s="140">
        <v>0</v>
      </c>
      <c r="N31" s="140"/>
      <c r="O31" s="140">
        <v>0</v>
      </c>
      <c r="P31" s="140">
        <f t="shared" si="6"/>
        <v>0</v>
      </c>
      <c r="Q31" s="140">
        <v>0</v>
      </c>
      <c r="R31" s="140">
        <v>0</v>
      </c>
      <c r="S31" s="140">
        <v>0</v>
      </c>
      <c r="T31" s="140">
        <v>0</v>
      </c>
      <c r="U31" s="140">
        <f t="shared" si="4"/>
        <v>0</v>
      </c>
      <c r="V31" s="149">
        <f t="shared" si="5"/>
        <v>0</v>
      </c>
      <c r="W31" s="145"/>
      <c r="X31" s="21"/>
      <c r="Y31" s="21"/>
      <c r="Z31" s="21"/>
      <c r="AA31" s="21"/>
      <c r="AB31" s="21"/>
    </row>
    <row r="32" spans="2:28">
      <c r="B32" s="136"/>
      <c r="C32" s="150"/>
      <c r="D32" s="150"/>
      <c r="E32" s="146"/>
      <c r="F32" s="147"/>
      <c r="G32" s="147"/>
      <c r="H32" s="147"/>
      <c r="I32" s="148"/>
      <c r="J32" s="139" t="s">
        <v>8</v>
      </c>
      <c r="K32" s="148"/>
      <c r="L32" s="140">
        <v>0</v>
      </c>
      <c r="M32" s="140">
        <v>0</v>
      </c>
      <c r="N32" s="140"/>
      <c r="O32" s="140">
        <v>0</v>
      </c>
      <c r="P32" s="140">
        <f t="shared" si="6"/>
        <v>0</v>
      </c>
      <c r="Q32" s="140">
        <v>0</v>
      </c>
      <c r="R32" s="140">
        <v>0</v>
      </c>
      <c r="S32" s="140">
        <v>0</v>
      </c>
      <c r="T32" s="140">
        <v>0</v>
      </c>
      <c r="U32" s="140">
        <f t="shared" si="4"/>
        <v>0</v>
      </c>
      <c r="V32" s="149">
        <f t="shared" si="5"/>
        <v>0</v>
      </c>
      <c r="W32" s="145"/>
      <c r="X32" s="21"/>
      <c r="Y32" s="21"/>
      <c r="Z32" s="21"/>
      <c r="AA32" s="21"/>
      <c r="AB32" s="21"/>
    </row>
    <row r="33" spans="2:28">
      <c r="B33" s="136"/>
      <c r="C33" s="150"/>
      <c r="D33" s="150"/>
      <c r="E33" s="146"/>
      <c r="F33" s="147"/>
      <c r="G33" s="147"/>
      <c r="H33" s="147"/>
      <c r="I33" s="148"/>
      <c r="J33" s="139" t="s">
        <v>8</v>
      </c>
      <c r="K33" s="148"/>
      <c r="L33" s="140">
        <v>0</v>
      </c>
      <c r="M33" s="140">
        <v>0</v>
      </c>
      <c r="N33" s="140"/>
      <c r="O33" s="140">
        <v>0</v>
      </c>
      <c r="P33" s="140">
        <f t="shared" si="6"/>
        <v>0</v>
      </c>
      <c r="Q33" s="140">
        <v>0</v>
      </c>
      <c r="R33" s="140">
        <v>0</v>
      </c>
      <c r="S33" s="140">
        <v>0</v>
      </c>
      <c r="T33" s="140">
        <v>0</v>
      </c>
      <c r="U33" s="140">
        <f t="shared" si="4"/>
        <v>0</v>
      </c>
      <c r="V33" s="149">
        <f t="shared" si="5"/>
        <v>0</v>
      </c>
      <c r="W33" s="145"/>
      <c r="X33" s="21"/>
      <c r="Y33" s="21"/>
      <c r="Z33" s="21"/>
      <c r="AA33" s="21"/>
      <c r="AB33" s="21"/>
    </row>
    <row r="34" spans="2:28">
      <c r="B34" s="136"/>
      <c r="C34" s="150"/>
      <c r="D34" s="150"/>
      <c r="E34" s="146"/>
      <c r="F34" s="147"/>
      <c r="G34" s="147"/>
      <c r="H34" s="147"/>
      <c r="I34" s="148"/>
      <c r="J34" s="139" t="s">
        <v>8</v>
      </c>
      <c r="K34" s="148"/>
      <c r="L34" s="140">
        <v>0</v>
      </c>
      <c r="M34" s="140">
        <v>0</v>
      </c>
      <c r="N34" s="140"/>
      <c r="O34" s="140">
        <v>0</v>
      </c>
      <c r="P34" s="140">
        <f t="shared" si="6"/>
        <v>0</v>
      </c>
      <c r="Q34" s="140">
        <v>0</v>
      </c>
      <c r="R34" s="140">
        <v>0</v>
      </c>
      <c r="S34" s="140">
        <v>0</v>
      </c>
      <c r="T34" s="140">
        <v>0</v>
      </c>
      <c r="U34" s="140">
        <f t="shared" si="4"/>
        <v>0</v>
      </c>
      <c r="V34" s="149">
        <f t="shared" si="5"/>
        <v>0</v>
      </c>
      <c r="W34" s="145"/>
      <c r="X34" s="21"/>
      <c r="Y34" s="21"/>
      <c r="Z34" s="21"/>
      <c r="AA34" s="21"/>
      <c r="AB34" s="21"/>
    </row>
    <row r="35" spans="2:28">
      <c r="C35" s="46"/>
      <c r="D35" s="46"/>
      <c r="W35" s="46"/>
    </row>
    <row r="36" spans="2:28"/>
    <row r="37" spans="2:28"/>
    <row r="38" spans="2:28"/>
    <row r="39" spans="2:28"/>
    <row r="40" spans="2:28"/>
    <row r="41" spans="2:28"/>
    <row r="42" spans="2:28"/>
    <row r="43" spans="2:28"/>
    <row r="44" spans="2:28"/>
    <row r="45" spans="2:28"/>
    <row r="46" spans="2:28"/>
    <row r="47" spans="2:28"/>
    <row r="48" spans="2:28"/>
    <row r="49"/>
    <row r="50"/>
  </sheetData>
  <sheetProtection insertRows="0" selectLockedCells="1"/>
  <mergeCells count="1">
    <mergeCell ref="C1:F1"/>
  </mergeCells>
  <conditionalFormatting sqref="V5:V34">
    <cfRule type="cellIs" dxfId="8" priority="1" operator="notEqual">
      <formula>0</formula>
    </cfRule>
  </conditionalFormatting>
  <conditionalFormatting sqref="V6:V34">
    <cfRule type="cellIs" dxfId="7" priority="2" operator="equal">
      <formula>"الاعتمادات لا تساوي إجمالي التكاليف"</formula>
    </cfRule>
    <cfRule type="cellIs" dxfId="6" priority="3" operator="equal">
      <formula>"""الاعتمادات لا تساوي إجماي التكاليف"""</formula>
    </cfRule>
  </conditionalFormatting>
  <dataValidations count="6">
    <dataValidation type="list" allowBlank="1" showInputMessage="1" showErrorMessage="1" sqref="F5:F34" xr:uid="{00000000-0002-0000-0600-000000000000}">
      <formula1>"منخفض, متوسط, عالي"</formula1>
    </dataValidation>
    <dataValidation type="list" allowBlank="1" showInputMessage="1" showErrorMessage="1" sqref="G5:G34" xr:uid="{00000000-0002-0000-0600-000001000000}">
      <formula1>"التحول والتطوير, التشغيل والصيانة, التطوير والتشغيل"</formula1>
    </dataValidation>
    <dataValidation type="custom" allowBlank="1" showInputMessage="1" showErrorMessage="1" sqref="P5:P34" xr:uid="{00000000-0002-0000-0600-000002000000}">
      <formula1>G5&lt;&gt;"Opex"</formula1>
    </dataValidation>
    <dataValidation type="custom" allowBlank="1" showInputMessage="1" showErrorMessage="1" sqref="Q5:T34" xr:uid="{00000000-0002-0000-0600-000003000000}">
      <formula1>P5&lt;&gt;"Opex"</formula1>
    </dataValidation>
    <dataValidation type="custom" allowBlank="1" showInputMessage="1" showErrorMessage="1" sqref="O5:O34 L5:M34" xr:uid="{00000000-0002-0000-0600-000004000000}">
      <formula1>H5&lt;&gt;"Opex"</formula1>
    </dataValidation>
    <dataValidation type="custom" allowBlank="1" showInputMessage="1" showErrorMessage="1" sqref="N5:N34" xr:uid="{00000000-0002-0000-0600-000005000000}">
      <formula1>K5&lt;&gt;"Opex"</formula1>
    </dataValidation>
  </dataValidation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6000000}">
          <x14:formula1>
            <xm:f>parameters!$A$1:$A$11</xm:f>
          </x14:formula1>
          <xm:sqref>H5:H34</xm:sqref>
        </x14:dataValidation>
        <x14:dataValidation type="list" allowBlank="1" showInputMessage="1" showErrorMessage="1" xr:uid="{00000000-0002-0000-0600-000007000000}">
          <x14:formula1>
            <xm:f>parameters!$J$1:$J$372</xm:f>
          </x14:formula1>
          <xm:sqref>E5:E34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
  <sheetViews>
    <sheetView rightToLeft="1" workbookViewId="0">
      <selection activeCell="A11" sqref="A11"/>
    </sheetView>
  </sheetViews>
  <sheetFormatPr defaultRowHeight="15"/>
  <cols>
    <col min="1" max="1" width="30.140625" bestFit="1" customWidth="1"/>
    <col min="2" max="2" width="22.42578125" bestFit="1" customWidth="1"/>
    <col min="3" max="3" width="13.85546875" bestFit="1" customWidth="1"/>
    <col min="4" max="4" width="7.42578125" bestFit="1" customWidth="1"/>
    <col min="5" max="5" width="13.85546875" bestFit="1" customWidth="1"/>
    <col min="13" max="13" width="7.42578125" bestFit="1" customWidth="1"/>
    <col min="14" max="14" width="13.85546875" bestFit="1" customWidth="1"/>
    <col min="15" max="15" width="7.42578125" bestFit="1" customWidth="1"/>
  </cols>
  <sheetData>
    <row r="1" spans="1:6">
      <c r="A1" s="179" t="s">
        <v>808</v>
      </c>
      <c r="B1" s="179" t="s">
        <v>809</v>
      </c>
      <c r="C1" s="180" t="s">
        <v>797</v>
      </c>
      <c r="D1" s="180" t="s">
        <v>793</v>
      </c>
      <c r="E1" s="180" t="s">
        <v>798</v>
      </c>
      <c r="F1" s="180" t="s">
        <v>793</v>
      </c>
    </row>
    <row r="2" spans="1:6">
      <c r="A2" s="41" t="s">
        <v>878</v>
      </c>
      <c r="B2" s="181" t="s">
        <v>790</v>
      </c>
      <c r="C2" s="182" t="s">
        <v>791</v>
      </c>
      <c r="D2" s="182"/>
      <c r="E2" s="182" t="s">
        <v>792</v>
      </c>
      <c r="F2" s="182"/>
    </row>
    <row r="3" spans="1:6">
      <c r="A3" s="41" t="s">
        <v>853</v>
      </c>
      <c r="B3" s="181" t="s">
        <v>31</v>
      </c>
      <c r="C3" s="149">
        <v>100</v>
      </c>
      <c r="D3" s="149"/>
      <c r="E3" s="149">
        <v>20</v>
      </c>
      <c r="F3" s="182"/>
    </row>
    <row r="4" spans="1:6">
      <c r="A4" s="41" t="s">
        <v>854</v>
      </c>
      <c r="B4" s="181" t="s">
        <v>31</v>
      </c>
      <c r="C4" s="149">
        <v>10</v>
      </c>
      <c r="D4" s="149"/>
      <c r="E4" s="149">
        <v>2</v>
      </c>
      <c r="F4" s="182"/>
    </row>
    <row r="5" spans="1:6">
      <c r="A5" s="41" t="s">
        <v>32</v>
      </c>
      <c r="B5" s="181" t="s">
        <v>12</v>
      </c>
      <c r="C5" s="183">
        <v>30</v>
      </c>
      <c r="D5" s="183"/>
      <c r="E5" s="183">
        <v>10</v>
      </c>
      <c r="F5" s="182"/>
    </row>
    <row r="6" spans="1:6">
      <c r="A6" s="41" t="s">
        <v>33</v>
      </c>
      <c r="B6" s="181" t="s">
        <v>34</v>
      </c>
      <c r="C6" s="149">
        <v>1000000</v>
      </c>
      <c r="D6" s="149" t="s">
        <v>794</v>
      </c>
      <c r="E6" s="149">
        <v>1000000</v>
      </c>
      <c r="F6" s="149" t="s">
        <v>794</v>
      </c>
    </row>
    <row r="7" spans="1:6">
      <c r="A7" s="41" t="s">
        <v>795</v>
      </c>
      <c r="B7" s="181" t="s">
        <v>12</v>
      </c>
      <c r="C7" s="149">
        <v>120</v>
      </c>
      <c r="D7" s="149"/>
      <c r="E7" s="149">
        <v>150</v>
      </c>
      <c r="F7" s="182"/>
    </row>
    <row r="8" spans="1:6" ht="38.25">
      <c r="A8" s="42" t="s">
        <v>35</v>
      </c>
      <c r="B8" s="181" t="s">
        <v>36</v>
      </c>
      <c r="C8" s="149" t="s">
        <v>37</v>
      </c>
      <c r="D8" s="149"/>
      <c r="E8" s="149" t="s">
        <v>38</v>
      </c>
      <c r="F8" s="182"/>
    </row>
    <row r="9" spans="1:6">
      <c r="A9" s="41" t="s">
        <v>796</v>
      </c>
      <c r="B9" s="181" t="s">
        <v>28</v>
      </c>
      <c r="C9" s="147">
        <v>0</v>
      </c>
      <c r="D9" s="147"/>
      <c r="E9" s="147">
        <v>0.3</v>
      </c>
      <c r="F9" s="182"/>
    </row>
    <row r="12" spans="1:6" ht="15.75">
      <c r="A12" s="245" t="s">
        <v>799</v>
      </c>
      <c r="B12" s="245"/>
    </row>
    <row r="13" spans="1:6">
      <c r="A13" s="53" t="s">
        <v>800</v>
      </c>
      <c r="B13" s="184" t="s">
        <v>801</v>
      </c>
    </row>
    <row r="14" spans="1:6">
      <c r="A14" s="53" t="s">
        <v>802</v>
      </c>
      <c r="B14" s="184">
        <v>1000</v>
      </c>
    </row>
    <row r="15" spans="1:6">
      <c r="A15" s="53" t="s">
        <v>803</v>
      </c>
      <c r="B15" s="184" t="s">
        <v>804</v>
      </c>
    </row>
    <row r="16" spans="1:6">
      <c r="A16" s="53" t="s">
        <v>807</v>
      </c>
      <c r="B16" s="185">
        <v>200</v>
      </c>
    </row>
    <row r="17" spans="1:2">
      <c r="A17" s="53" t="s">
        <v>805</v>
      </c>
      <c r="B17" s="185" t="s">
        <v>168</v>
      </c>
    </row>
    <row r="18" spans="1:2">
      <c r="A18" s="53" t="s">
        <v>806</v>
      </c>
      <c r="B18" s="185">
        <v>1000000</v>
      </c>
    </row>
  </sheetData>
  <mergeCells count="1">
    <mergeCell ref="A12:B12"/>
  </mergeCells>
  <dataValidations count="2">
    <dataValidation type="custom" allowBlank="1" showInputMessage="1" showErrorMessage="1" sqref="E6" xr:uid="{00000000-0002-0000-0800-000000000000}">
      <formula1>C6&lt;&gt;"Opex"</formula1>
    </dataValidation>
    <dataValidation type="custom" allowBlank="1" showInputMessage="1" showErrorMessage="1" sqref="F6 C6:D6" xr:uid="{00000000-0002-0000-0800-000001000000}">
      <formula1>B6&lt;&gt;"Opex"</formula1>
    </dataValidation>
  </dataValidations>
  <hyperlinks>
    <hyperlink ref="B3" location="'2. Instructions '!C34" display="No" xr:uid="{00000000-0004-0000-0800-000000000000}"/>
    <hyperlink ref="B5:B7" location="'2. Instructions '!C34" display="No" xr:uid="{00000000-0004-0000-0800-000001000000}"/>
    <hyperlink ref="B6" location="'2. Instructions '!C35" display="SAR" xr:uid="{00000000-0004-0000-0800-000002000000}"/>
    <hyperlink ref="B9" location="'2. Instructions '!C36" display="%" xr:uid="{00000000-0004-0000-0800-000003000000}"/>
    <hyperlink ref="B4" location="'2. Instructions '!C34" display="No" xr:uid="{00000000-0004-0000-0800-000004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parameters!$AE$1:$AE$4</xm:f>
          </x14:formula1>
          <xm:sqref>C8:E8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2D7C2C55A8A544B545F3FE65EDEFDD" ma:contentTypeVersion="2" ma:contentTypeDescription="Create a new document." ma:contentTypeScope="" ma:versionID="ce34305b448fe1c9ff1e38cba9a37e7e">
  <xsd:schema xmlns:xsd="http://www.w3.org/2001/XMLSchema" xmlns:xs="http://www.w3.org/2001/XMLSchema" xmlns:p="http://schemas.microsoft.com/office/2006/metadata/properties" xmlns:ns2="0db6787b-a8d4-4399-bffb-cee52a6f974a" targetNamespace="http://schemas.microsoft.com/office/2006/metadata/properties" ma:root="true" ma:fieldsID="397ae877efe6e262e95996ee0adc0f84" ns2:_="">
    <xsd:import namespace="0db6787b-a8d4-4399-bffb-cee52a6f974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6787b-a8d4-4399-bffb-cee52a6f97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FFD2B8-B25E-497E-9316-788C79351C0E}">
  <ds:schemaRefs>
    <ds:schemaRef ds:uri="http://purl.org/dc/elements/1.1/"/>
    <ds:schemaRef ds:uri="http://schemas.microsoft.com/office/2006/documentManagement/types"/>
    <ds:schemaRef ds:uri="http://www.w3.org/XML/1998/namespace"/>
    <ds:schemaRef ds:uri="http://purl.org/dc/terms/"/>
    <ds:schemaRef ds:uri="0db6787b-a8d4-4399-bffb-cee52a6f974a"/>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F8D725AF-F293-4279-9215-0C9A6D1A091A}">
  <ds:schemaRefs>
    <ds:schemaRef ds:uri="http://schemas.microsoft.com/office/2006/metadata/contentType"/>
    <ds:schemaRef ds:uri="http://schemas.microsoft.com/office/2006/metadata/properties/metaAttributes"/>
    <ds:schemaRef ds:uri="http://www.w3.org/2000/xmlns/"/>
    <ds:schemaRef ds:uri="http://www.w3.org/2001/XMLSchema"/>
    <ds:schemaRef ds:uri="0db6787b-a8d4-4399-bffb-cee52a6f974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501D3D-C14B-4484-ACD7-C4E5839FBB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13</vt:i4>
      </vt:variant>
      <vt:variant>
        <vt:lpstr>النطاقات المسماة</vt:lpstr>
      </vt:variant>
      <vt:variant>
        <vt:i4>1</vt:i4>
      </vt:variant>
    </vt:vector>
  </HeadingPairs>
  <TitlesOfParts>
    <vt:vector size="14" baseType="lpstr">
      <vt:lpstr>1. البيانات</vt:lpstr>
      <vt:lpstr>2. ية المؤسسية</vt:lpstr>
      <vt:lpstr>3. مراكز البيانات</vt:lpstr>
      <vt:lpstr>4. الدوائر الرقمية</vt:lpstr>
      <vt:lpstr>5. الخدمات السحابية</vt:lpstr>
      <vt:lpstr>6. البرمجيات</vt:lpstr>
      <vt:lpstr>8. البرامج والمشاريع الجديدة</vt:lpstr>
      <vt:lpstr>7. البرامج والمشاريع القائمة</vt:lpstr>
      <vt:lpstr>9. سطح المكتب الأفتراضى</vt:lpstr>
      <vt:lpstr>10. موظفى الدولة </vt:lpstr>
      <vt:lpstr>11. موظفى عقد التشغيل</vt:lpstr>
      <vt:lpstr>12. الملاحظات والتعليقات </vt:lpstr>
      <vt:lpstr>parameters</vt:lpstr>
      <vt:lpstr>'3. مراكز البيانات'!Print_Area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Abdulaziz Aleid</dc:creator>
  <cp:keywords/>
  <dc:description/>
  <cp:lastModifiedBy>عبدالعزيز يوسف صالح العيد</cp:lastModifiedBy>
  <cp:revision/>
  <dcterms:created xsi:type="dcterms:W3CDTF">2021-01-22T09:33:20Z</dcterms:created>
  <dcterms:modified xsi:type="dcterms:W3CDTF">2025-07-08T05:55:19Z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0x0101006F2D7C2C55A8A544B545F3FE65EDEFDD</vt:lpwstr>
  </property>
  <property fmtid="{D5CDD505-2E9C-101B-9397-08002B2CF9AE}" pid="3" name="MSIP_Label_ea60d57e-af5b-4752-ac57-3e4f28ca11dc_Enabled">
    <vt:lpwstr>true</vt:lpwstr>
  </property>
  <property fmtid="{D5CDD505-2E9C-101B-9397-08002B2CF9AE}" pid="4" name="MSIP_Label_ea60d57e-af5b-4752-ac57-3e4f28ca11dc_SetDate">
    <vt:lpwstr>2021-12-14T14:46:46Z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726a8430-6623-4060-b51d-c0a98b999a46</vt:lpwstr>
  </property>
  <property fmtid="{D5CDD505-2E9C-101B-9397-08002B2CF9AE}" pid="9" name="MSIP_Label_ea60d57e-af5b-4752-ac57-3e4f28ca11dc_ContentBits">
    <vt:lpwstr>0</vt:lpwstr>
  </property>
</Properties>
</file>